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AB-OKONOMI-PERSONAL\BUDSJETT\BUD 2026\B26 Presentasjonar\"/>
    </mc:Choice>
  </mc:AlternateContent>
  <xr:revisionPtr revIDLastSave="0" documentId="13_ncr:1_{56234E65-AFCB-45CA-BB39-D8098D45D2F6}" xr6:coauthVersionLast="47" xr6:coauthVersionMax="47" xr10:uidLastSave="{00000000-0000-0000-0000-000000000000}"/>
  <bookViews>
    <workbookView xWindow="-98" yWindow="-98" windowWidth="28996" windowHeight="15675" xr2:uid="{8541AD8F-7A69-40AC-84E1-DE513D568F17}"/>
  </bookViews>
  <sheets>
    <sheet name="Kommunerekneskap" sheetId="4" r:id="rId1"/>
    <sheet name="Endringsframlegg DRIFT" sheetId="1" r:id="rId2"/>
    <sheet name="Endringsframlegg INVESTERIN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D27" i="4"/>
  <c r="E27" i="4"/>
  <c r="E24" i="4"/>
  <c r="D24" i="4"/>
  <c r="C24" i="4"/>
  <c r="B24" i="4"/>
  <c r="E25" i="4"/>
  <c r="B25" i="4"/>
  <c r="B26" i="4" s="1"/>
  <c r="C19" i="4"/>
  <c r="E19" i="4"/>
  <c r="D19" i="4"/>
  <c r="B19" i="4"/>
  <c r="D25" i="1"/>
  <c r="D25" i="2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E6" i="4"/>
  <c r="D6" i="4"/>
  <c r="C6" i="4"/>
  <c r="B6" i="4"/>
  <c r="E25" i="2"/>
  <c r="F25" i="2"/>
  <c r="C25" i="2"/>
  <c r="G5" i="2"/>
  <c r="F29" i="2" l="1"/>
  <c r="F28" i="2"/>
  <c r="B20" i="4"/>
  <c r="C28" i="2"/>
  <c r="C29" i="2"/>
  <c r="D20" i="4"/>
  <c r="E28" i="2"/>
  <c r="E29" i="2"/>
  <c r="C20" i="4"/>
  <c r="D29" i="2"/>
  <c r="D28" i="2"/>
  <c r="E20" i="4"/>
  <c r="E21" i="4" s="1"/>
  <c r="G25" i="2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D21" i="4" l="1"/>
  <c r="D25" i="4"/>
  <c r="C21" i="4"/>
  <c r="C25" i="4"/>
  <c r="B21" i="4"/>
  <c r="B27" i="4"/>
  <c r="D30" i="2"/>
  <c r="E30" i="2"/>
  <c r="F30" i="2"/>
  <c r="C30" i="2"/>
  <c r="C31" i="2" s="1"/>
  <c r="G28" i="2"/>
  <c r="G29" i="2"/>
  <c r="E25" i="1"/>
  <c r="F25" i="1"/>
  <c r="C25" i="1"/>
  <c r="E26" i="4" l="1"/>
  <c r="D26" i="4"/>
  <c r="C26" i="4"/>
  <c r="D31" i="2"/>
  <c r="E31" i="2" s="1"/>
  <c r="B8" i="4"/>
  <c r="E7" i="4"/>
  <c r="F26" i="1"/>
  <c r="D7" i="4"/>
  <c r="E26" i="1"/>
  <c r="D26" i="1"/>
  <c r="B7" i="4"/>
  <c r="C26" i="1"/>
  <c r="C7" i="4"/>
  <c r="G30" i="2"/>
  <c r="G25" i="1"/>
  <c r="C8" i="4" l="1"/>
  <c r="C9" i="4" s="1"/>
  <c r="C10" i="4" s="1"/>
  <c r="F31" i="2"/>
  <c r="D8" i="4"/>
  <c r="B9" i="4"/>
  <c r="B10" i="4" s="1"/>
  <c r="B14" i="4"/>
  <c r="G26" i="1"/>
  <c r="C14" i="4" l="1"/>
  <c r="C15" i="4" s="1"/>
  <c r="C16" i="4" s="1"/>
  <c r="D14" i="4"/>
  <c r="D15" i="4" s="1"/>
  <c r="D16" i="4" s="1"/>
  <c r="E8" i="4"/>
  <c r="G31" i="2"/>
  <c r="D9" i="4"/>
  <c r="D10" i="4" s="1"/>
  <c r="B15" i="4"/>
  <c r="B16" i="4" s="1"/>
  <c r="E9" i="4" l="1"/>
  <c r="E10" i="4" s="1"/>
  <c r="E14" i="4"/>
  <c r="E15" i="4" s="1"/>
  <c r="E16" i="4" s="1"/>
</calcChain>
</file>

<file path=xl/sharedStrings.xml><?xml version="1.0" encoding="utf-8"?>
<sst xmlns="http://schemas.openxmlformats.org/spreadsheetml/2006/main" count="105" uniqueCount="75">
  <si>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</si>
  <si>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</si>
  <si>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</si>
  <si>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</si>
  <si>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</si>
  <si>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</si>
  <si>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</si>
  <si>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</si>
  <si>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</si>
  <si>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</si>
  <si>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</si>
  <si>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</si>
  <si>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Nr.</t>
  </si>
  <si>
    <t>Bruksanvisning</t>
  </si>
  <si>
    <t>Forslagsstillar(ar)</t>
  </si>
  <si>
    <t>m</t>
  </si>
  <si>
    <t>n</t>
  </si>
  <si>
    <t>o</t>
  </si>
  <si>
    <t>p</t>
  </si>
  <si>
    <t>q</t>
  </si>
  <si>
    <t>r</t>
  </si>
  <si>
    <t>s</t>
  </si>
  <si>
    <t>t</t>
  </si>
  <si>
    <t xml:space="preserve"> * Auke i utgifter eller reduksjon i inntekter skal registrerast med "pluss" fortegn. </t>
  </si>
  <si>
    <t xml:space="preserve"> * Auke i inntekter eller reduksjon i utgifter skal registrerast med "minus" fortegn.</t>
  </si>
  <si>
    <t>1) Berre dei kvite felta skal fyllast ut. Dei andre felta vert berekna automatisk.</t>
  </si>
  <si>
    <t>2) Skriv i øvste felt kven som fremjar forslaget</t>
  </si>
  <si>
    <t>3) Skriv inn endringsforslaga. Eit på kvar linje.</t>
  </si>
  <si>
    <t xml:space="preserve">4) Legg inn tal for alle dei aktuelle åra i økonomiplanperioden. </t>
  </si>
  <si>
    <t xml:space="preserve">5) Alle forslag til auka utgifter må finansierast. </t>
  </si>
  <si>
    <t>Framlegg til endringar DRIFT</t>
  </si>
  <si>
    <t>SUM</t>
  </si>
  <si>
    <t xml:space="preserve"> * Finansiering kan vera reduksjon i utgifter eller auke i inntekter. Dette må leggjast inn i tabellen på eiga linje.</t>
  </si>
  <si>
    <t xml:space="preserve"> * Fjerning av tidlegare vedtekne investeringar registrerast med "minus" fortegn. </t>
  </si>
  <si>
    <t xml:space="preserve"> * Auke i investeringsutgifter registrerast med "pluss" fortegn. </t>
  </si>
  <si>
    <t xml:space="preserve">4) Legg inn tal for dei aktuelle åra i økonomiplanperioden når investeringen skal gjennomførast. </t>
  </si>
  <si>
    <t>Framlegg til endringar INVESTERING</t>
  </si>
  <si>
    <t>ENDRINGSFORSLAG DRIFT (tal i kr)</t>
  </si>
  <si>
    <t>DRIFTSREKNESKAPEN Påverknad på netto driftsresultat</t>
  </si>
  <si>
    <t>Budsjett og økonomiplan 2026-29</t>
  </si>
  <si>
    <t>Årleg meirutgift avdrag 3,6 % (anslag basert på gj.sn. avskriving 2024)</t>
  </si>
  <si>
    <t>Endring i bruk av disposisjonsfond (overført til framsida)</t>
  </si>
  <si>
    <t>SUM ENDRINGSFORSLAG DRIFT (overført til framsida)</t>
  </si>
  <si>
    <t>Sum driftsinntekter (rådmannen sitt framlegg)</t>
  </si>
  <si>
    <t>Sum driftsutgifter (rådmannen sitt framlegg)</t>
  </si>
  <si>
    <t>Netto finansutgifter (rådmannen sitt framlegg)</t>
  </si>
  <si>
    <t>Motpost avskrivingar (rådmannen sitt framlegg)</t>
  </si>
  <si>
    <t>AKKUMULERT Årleg endring renter og avdrag (overført til framsida)</t>
  </si>
  <si>
    <t>SUM Årleg endring renter og avdrag</t>
  </si>
  <si>
    <t>ENDRINGSFRAMLEGG investering i varige driftsmidlar (overført til framsida)</t>
  </si>
  <si>
    <t>ENDRINGSRAMLEGG Investering i varige driftsmidlar</t>
  </si>
  <si>
    <t>NETTO DRIFTSRESULTAT (rådmannen sitt framlegg)</t>
  </si>
  <si>
    <t>JUSTERT Netto driftsresultat etter endringer</t>
  </si>
  <si>
    <t>JUSTERT Disposisjonsfond</t>
  </si>
  <si>
    <t>Disposisjonsfond ved årsslutt (rådmannen sitt framlegg)</t>
  </si>
  <si>
    <t>JUSTERT Investeringar i varige driftsmidlar (etter endringsframlegg)</t>
  </si>
  <si>
    <t xml:space="preserve"> * Endringsforslag som ikkje er finansiert vert automatisk lagt inn som "Endring i bruk av disposisjonsfond"</t>
  </si>
  <si>
    <t xml:space="preserve">Årleg meirutgift renter 4,6 % (anslag basert på marknadsrenta) </t>
  </si>
  <si>
    <t>Investeringar i varige driftsmidlar (rådmannen sitt framlegg eks. mva.)</t>
  </si>
  <si>
    <t>ENDRINGSFRAMLEGG INVESTERING (tal i Kr, eks.mva.)</t>
  </si>
  <si>
    <t xml:space="preserve">5) Endringane er forutsatt fiansiert med Disposisjonsfond. </t>
  </si>
  <si>
    <t>6) Eventuelle auka eller reduserte driftskostnader, vedlikehaldsautgifter, finansieringstiltak eller innsparinger knytt til investeringa må registrerast som "Endringsframlegg drift"</t>
  </si>
  <si>
    <t>ENDRINGSFRAMLEGG - BRUK AV DISPOSISJONEFOND (frå linje 8 og 9)</t>
  </si>
  <si>
    <t>ENDRINGSFRAMLEGG - DRIFT</t>
  </si>
  <si>
    <t>ENDRINGSFRAMLEGG - INVESTERING (akk. årleg endring renter og avdrag)</t>
  </si>
  <si>
    <t>*) Alle felt i tabellen på denne sida vert oppdatert automatisk basert på det som vert lagt inn som endringsframlegg</t>
  </si>
  <si>
    <t>LANGSIKTIG LÅNEGJELD</t>
  </si>
  <si>
    <t>NØKKELTAL Netto driftsresultat i prosent av netto driftsinntekter</t>
  </si>
  <si>
    <t>NØKKELTAL Disposisjonsfond i prosent av netto driftsinntekter</t>
  </si>
  <si>
    <t>NØKKELTAL Lånegjeld ex. startlån i prosent av driftsinntekter</t>
  </si>
  <si>
    <t>JUSTERT Lånegjeld ex. startlån</t>
  </si>
  <si>
    <t>DRIFTSREKNESKAP</t>
  </si>
  <si>
    <t>DISPONERING AV NETTO DRIFTSRESULTAT</t>
  </si>
  <si>
    <t>INVESTERINGSREKNESKAPEN</t>
  </si>
  <si>
    <t>Sum langsiktig lånegjeld ex. startlån (rådmannen sitt framlegg)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</si>
</sst>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" fillId="6" borderId="1" xfId="2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164" fontId="3" fillId="5" borderId="1" xfId="1" applyNumberFormat="1" applyFont="1" applyFill="1" applyBorder="1"/>
    <xf numFmtId="0" fontId="5" fillId="3" borderId="1" xfId="0" applyFont="1" applyFill="1" applyBorder="1"/>
    <xf numFmtId="164" fontId="5" fillId="3" borderId="1" xfId="1" applyNumberFormat="1" applyFont="1" applyFill="1" applyBorder="1"/>
    <xf numFmtId="0" fontId="3" fillId="5" borderId="0" xfId="0" applyFont="1" applyFill="1"/>
    <xf numFmtId="0" fontId="6" fillId="5" borderId="0" xfId="0" applyFont="1" applyFill="1" applyAlignment="1">
      <alignment horizontal="center"/>
    </xf>
    <xf numFmtId="164" fontId="8" fillId="3" borderId="1" xfId="1" applyNumberFormat="1" applyFont="1" applyFill="1" applyBorder="1"/>
    <xf numFmtId="0" fontId="7" fillId="5" borderId="0" xfId="0" applyFont="1" applyFill="1"/>
    <xf numFmtId="0" fontId="0" fillId="5" borderId="0" xfId="0" applyFill="1" applyAlignment="1">
      <alignment horizontal="left"/>
    </xf>
    <xf numFmtId="0" fontId="9" fillId="5" borderId="0" xfId="0" applyFont="1" applyFill="1" applyAlignment="1">
      <alignment horizontal="center"/>
    </xf>
    <xf numFmtId="0" fontId="2" fillId="7" borderId="1" xfId="2" applyFont="1" applyFill="1" applyBorder="1" applyAlignment="1">
      <alignment horizontal="center"/>
    </xf>
    <xf numFmtId="0" fontId="8" fillId="3" borderId="1" xfId="0" applyFont="1" applyFill="1" applyBorder="1"/>
    <xf numFmtId="0" fontId="2" fillId="8" borderId="1" xfId="2" applyFont="1" applyFill="1" applyBorder="1" applyAlignment="1">
      <alignment horizontal="center"/>
    </xf>
    <xf numFmtId="0" fontId="3" fillId="9" borderId="1" xfId="0" applyFont="1" applyFill="1" applyBorder="1"/>
    <xf numFmtId="164" fontId="3" fillId="9" borderId="1" xfId="1" applyNumberFormat="1" applyFont="1" applyFill="1" applyBorder="1"/>
    <xf numFmtId="164" fontId="11" fillId="5" borderId="1" xfId="1" applyNumberFormat="1" applyFont="1" applyFill="1" applyBorder="1"/>
    <xf numFmtId="0" fontId="7" fillId="5" borderId="1" xfId="0" applyFont="1" applyFill="1" applyBorder="1"/>
    <xf numFmtId="164" fontId="7" fillId="5" borderId="1" xfId="1" applyNumberFormat="1" applyFont="1" applyFill="1" applyBorder="1"/>
    <xf numFmtId="164" fontId="8" fillId="5" borderId="1" xfId="1" applyNumberFormat="1" applyFont="1" applyFill="1" applyBorder="1"/>
    <xf numFmtId="0" fontId="3" fillId="5" borderId="1" xfId="0" applyFont="1" applyFill="1" applyBorder="1" applyAlignment="1">
      <alignment horizontal="center"/>
    </xf>
    <xf numFmtId="0" fontId="8" fillId="5" borderId="1" xfId="0" applyFont="1" applyFill="1" applyBorder="1"/>
    <xf numFmtId="0" fontId="5" fillId="10" borderId="1" xfId="0" applyFont="1" applyFill="1" applyBorder="1"/>
    <xf numFmtId="164" fontId="5" fillId="10" borderId="1" xfId="1" applyNumberFormat="1" applyFont="1" applyFill="1" applyBorder="1"/>
    <xf numFmtId="0" fontId="8" fillId="9" borderId="1" xfId="0" applyFont="1" applyFill="1" applyBorder="1"/>
    <xf numFmtId="164" fontId="8" fillId="9" borderId="1" xfId="1" applyNumberFormat="1" applyFont="1" applyFill="1" applyBorder="1"/>
    <xf numFmtId="0" fontId="13" fillId="5" borderId="0" xfId="0" applyFont="1" applyFill="1"/>
    <xf numFmtId="0" fontId="13" fillId="5" borderId="1" xfId="0" applyFont="1" applyFill="1" applyBorder="1"/>
    <xf numFmtId="164" fontId="13" fillId="5" borderId="1" xfId="1" applyNumberFormat="1" applyFont="1" applyFill="1" applyBorder="1"/>
    <xf numFmtId="164" fontId="5" fillId="5" borderId="1" xfId="1" applyNumberFormat="1" applyFont="1" applyFill="1" applyBorder="1"/>
    <xf numFmtId="0" fontId="0" fillId="4" borderId="1" xfId="0" applyFill="1" applyBorder="1" applyAlignment="1">
      <alignment horizontal="center"/>
    </xf>
    <xf numFmtId="0" fontId="3" fillId="5" borderId="1" xfId="0" applyFont="1" applyFill="1" applyBorder="1"/>
    <xf numFmtId="0" fontId="5" fillId="9" borderId="1" xfId="0" applyFont="1" applyFill="1" applyBorder="1"/>
    <xf numFmtId="164" fontId="5" fillId="9" borderId="1" xfId="1" applyNumberFormat="1" applyFont="1" applyFill="1" applyBorder="1"/>
    <xf numFmtId="0" fontId="11" fillId="5" borderId="1" xfId="0" applyFont="1" applyFill="1" applyBorder="1"/>
    <xf numFmtId="0" fontId="14" fillId="5" borderId="1" xfId="0" applyFont="1" applyFill="1" applyBorder="1"/>
    <xf numFmtId="165" fontId="14" fillId="5" borderId="1" xfId="3" applyNumberFormat="1" applyFont="1" applyFill="1" applyBorder="1"/>
    <xf numFmtId="9" fontId="14" fillId="5" borderId="1" xfId="3" applyNumberFormat="1" applyFont="1" applyFill="1" applyBorder="1"/>
    <xf numFmtId="0" fontId="5" fillId="5" borderId="1" xfId="0" applyFont="1" applyFill="1" applyBorder="1"/>
    <xf numFmtId="0" fontId="14" fillId="5" borderId="0" xfId="0" applyFont="1" applyFill="1"/>
    <xf numFmtId="0" fontId="10" fillId="5" borderId="1" xfId="0" applyFont="1" applyFill="1" applyBorder="1"/>
    <xf numFmtId="164" fontId="10" fillId="5" borderId="1" xfId="1" applyNumberFormat="1" applyFont="1" applyFill="1" applyBorder="1"/>
  </cellXfs>
  <cellStyles count="4">
    <cellStyle name="Komma" xfId="1" builtinId="3"/>
    <cellStyle name="Normal" xfId="0" builtinId="0"/>
    <cellStyle name="Prosent" xfId="3" builtinId="5"/>
    <cellStyle name="Uthevingsfarge1" xfId="2" builtinId="29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C2F94-F074-43C1-B6FC-BF25E0DE1A2B}">
  <sheetPr>
    <tabColor theme="9" tint="-0.249977111117893"/>
  </sheetPr>
  <dimension ref="A1:F31"/>
  <sheetViews>
    <sheetView tabSelected="1" zoomScale="90" zoomScaleNormal="90" workbookViewId="0">
      <selection activeCell="A29" sqref="A29"/>
    </sheetView>
  </sheetViews>
  <sheetFormatPr baseColWidth="10" defaultColWidth="11.1328125" defaultRowHeight="14.25" x14ac:dyDescent="0.45"/>
  <cols>
    <col min="1" max="1" width="65.1328125" style="2" customWidth="1"/>
    <col min="2" max="6" width="16.59765625" style="2" customWidth="1"/>
    <col min="7" max="16384" width="11.1328125" style="2"/>
  </cols>
  <sheetData>
    <row r="1" spans="1:5" x14ac:dyDescent="0.45">
      <c r="A1" s="20" t="s">
        <v>71</v>
      </c>
      <c r="B1" s="20">
        <v>2026</v>
      </c>
      <c r="C1" s="20">
        <v>2027</v>
      </c>
      <c r="D1" s="20">
        <v>2028</v>
      </c>
      <c r="E1" s="20">
        <v>2029</v>
      </c>
    </row>
    <row r="2" spans="1:5" x14ac:dyDescent="0.45">
      <c r="A2" s="3" t="s">
        <v>43</v>
      </c>
      <c r="B2" s="7">
        <v>-1209053000</v>
      </c>
      <c r="C2" s="7">
        <v>-1202762000</v>
      </c>
      <c r="D2" s="7">
        <v>-1216442000</v>
      </c>
      <c r="E2" s="7">
        <v>-1216936000</v>
      </c>
    </row>
    <row r="3" spans="1:5" x14ac:dyDescent="0.45">
      <c r="A3" s="3" t="s">
        <v>44</v>
      </c>
      <c r="B3" s="7">
        <v>1205812000</v>
      </c>
      <c r="C3" s="7">
        <v>1186848000</v>
      </c>
      <c r="D3" s="7">
        <v>1168864000</v>
      </c>
      <c r="E3" s="7">
        <v>1155220000</v>
      </c>
    </row>
    <row r="4" spans="1:5" x14ac:dyDescent="0.45">
      <c r="A4" s="3" t="s">
        <v>45</v>
      </c>
      <c r="B4" s="7">
        <v>89410000</v>
      </c>
      <c r="C4" s="7">
        <v>87910000</v>
      </c>
      <c r="D4" s="7">
        <v>94410000</v>
      </c>
      <c r="E4" s="7">
        <v>95410000</v>
      </c>
    </row>
    <row r="5" spans="1:5" x14ac:dyDescent="0.45">
      <c r="A5" s="3" t="s">
        <v>46</v>
      </c>
      <c r="B5" s="7">
        <v>-76964000</v>
      </c>
      <c r="C5" s="7">
        <v>-76964000</v>
      </c>
      <c r="D5" s="7">
        <v>-76964000</v>
      </c>
      <c r="E5" s="7">
        <v>-76964000</v>
      </c>
    </row>
    <row r="6" spans="1:5" x14ac:dyDescent="0.45">
      <c r="A6" s="38" t="s">
        <v>51</v>
      </c>
      <c r="B6" s="9">
        <f>SUM(B2:B5)</f>
        <v>9205000</v>
      </c>
      <c r="C6" s="9">
        <f t="shared" ref="C6:E6" si="0">SUM(C2:C5)</f>
        <v>-4968000</v>
      </c>
      <c r="D6" s="9">
        <f t="shared" si="0"/>
        <v>-30132000</v>
      </c>
      <c r="E6" s="9">
        <f t="shared" si="0"/>
        <v>-43270000</v>
      </c>
    </row>
    <row r="7" spans="1:5" x14ac:dyDescent="0.45">
      <c r="A7" s="47" t="s">
        <v>63</v>
      </c>
      <c r="B7" s="48">
        <f>'Endringsframlegg DRIFT'!C25</f>
        <v>0</v>
      </c>
      <c r="C7" s="48">
        <f>'Endringsframlegg DRIFT'!D25</f>
        <v>0</v>
      </c>
      <c r="D7" s="48">
        <f>'Endringsframlegg DRIFT'!E25</f>
        <v>0</v>
      </c>
      <c r="E7" s="48">
        <f>'Endringsframlegg DRIFT'!F25</f>
        <v>0</v>
      </c>
    </row>
    <row r="8" spans="1:5" x14ac:dyDescent="0.45">
      <c r="A8" s="41" t="s">
        <v>64</v>
      </c>
      <c r="B8" s="23">
        <f>'Endringsframlegg INVESTERING'!C31</f>
        <v>0</v>
      </c>
      <c r="C8" s="23">
        <f>'Endringsframlegg INVESTERING'!D31</f>
        <v>0</v>
      </c>
      <c r="D8" s="23">
        <f>'Endringsframlegg INVESTERING'!E31</f>
        <v>0</v>
      </c>
      <c r="E8" s="23">
        <f>'Endringsframlegg INVESTERING'!F31</f>
        <v>0</v>
      </c>
    </row>
    <row r="9" spans="1:5" x14ac:dyDescent="0.45">
      <c r="A9" s="21" t="s">
        <v>52</v>
      </c>
      <c r="B9" s="22">
        <f>B6+B7+B8</f>
        <v>9205000</v>
      </c>
      <c r="C9" s="22">
        <f t="shared" ref="C9:E9" si="1">C6+C7+C8</f>
        <v>-4968000</v>
      </c>
      <c r="D9" s="22">
        <f t="shared" si="1"/>
        <v>-30132000</v>
      </c>
      <c r="E9" s="22">
        <f t="shared" si="1"/>
        <v>-43270000</v>
      </c>
    </row>
    <row r="10" spans="1:5" s="15" customFormat="1" x14ac:dyDescent="0.45">
      <c r="A10" s="42" t="s">
        <v>67</v>
      </c>
      <c r="B10" s="43">
        <f>B9/B2</f>
        <v>-7.6133966004798799E-3</v>
      </c>
      <c r="C10" s="43">
        <f t="shared" ref="C10:E10" si="2">C9/C2</f>
        <v>4.1304929819864613E-3</v>
      </c>
      <c r="D10" s="43">
        <f t="shared" si="2"/>
        <v>2.4770601475450536E-2</v>
      </c>
      <c r="E10" s="43">
        <f t="shared" si="2"/>
        <v>3.5556512421359876E-2</v>
      </c>
    </row>
    <row r="12" spans="1:5" x14ac:dyDescent="0.45">
      <c r="A12" s="20" t="s">
        <v>72</v>
      </c>
      <c r="B12" s="20">
        <v>2026</v>
      </c>
      <c r="C12" s="20">
        <v>2027</v>
      </c>
      <c r="D12" s="20">
        <v>2028</v>
      </c>
      <c r="E12" s="20">
        <v>2029</v>
      </c>
    </row>
    <row r="13" spans="1:5" x14ac:dyDescent="0.45">
      <c r="A13" s="34" t="s">
        <v>54</v>
      </c>
      <c r="B13" s="35">
        <v>116600000</v>
      </c>
      <c r="C13" s="35">
        <v>115300000</v>
      </c>
      <c r="D13" s="35">
        <v>138700000</v>
      </c>
      <c r="E13" s="35">
        <v>169300000</v>
      </c>
    </row>
    <row r="14" spans="1:5" x14ac:dyDescent="0.45">
      <c r="A14" s="45" t="s">
        <v>62</v>
      </c>
      <c r="B14" s="36">
        <f>-(B7+B8)</f>
        <v>0</v>
      </c>
      <c r="C14" s="36">
        <f>-(C7+C8)</f>
        <v>0</v>
      </c>
      <c r="D14" s="36">
        <f>-(D7+D8)</f>
        <v>0</v>
      </c>
      <c r="E14" s="36">
        <f>-(E7+E8)</f>
        <v>0</v>
      </c>
    </row>
    <row r="15" spans="1:5" x14ac:dyDescent="0.45">
      <c r="A15" s="39" t="s">
        <v>53</v>
      </c>
      <c r="B15" s="40">
        <f>SUM(B12:B14)</f>
        <v>116602026</v>
      </c>
      <c r="C15" s="40">
        <f>SUM(C12:C14)</f>
        <v>115302027</v>
      </c>
      <c r="D15" s="40">
        <f>SUM(D12:D14)</f>
        <v>138702028</v>
      </c>
      <c r="E15" s="40">
        <f>SUM(E12:E14)</f>
        <v>169302029</v>
      </c>
    </row>
    <row r="16" spans="1:5" s="46" customFormat="1" x14ac:dyDescent="0.45">
      <c r="A16" s="42" t="s">
        <v>68</v>
      </c>
      <c r="B16" s="43">
        <f>-B15/B2</f>
        <v>9.6440789609719343E-2</v>
      </c>
      <c r="C16" s="43">
        <f>-C15/C2</f>
        <v>9.58643746643143E-2</v>
      </c>
      <c r="D16" s="43">
        <f>-D15/D2</f>
        <v>0.11402272200400841</v>
      </c>
      <c r="E16" s="43">
        <f>-E15/E2</f>
        <v>0.13912155528310446</v>
      </c>
    </row>
    <row r="18" spans="1:6" x14ac:dyDescent="0.45">
      <c r="A18" s="20" t="s">
        <v>73</v>
      </c>
      <c r="B18" s="20">
        <v>2026</v>
      </c>
      <c r="C18" s="20">
        <v>2027</v>
      </c>
      <c r="D18" s="20">
        <v>2028</v>
      </c>
      <c r="E18" s="20">
        <v>2029</v>
      </c>
    </row>
    <row r="19" spans="1:6" x14ac:dyDescent="0.45">
      <c r="A19" s="34" t="s">
        <v>58</v>
      </c>
      <c r="B19" s="35">
        <f>172743000/1.25</f>
        <v>138194400</v>
      </c>
      <c r="C19" s="35">
        <f>126013000/1.25</f>
        <v>100810400</v>
      </c>
      <c r="D19" s="35">
        <f>22445000/1.25</f>
        <v>17956000</v>
      </c>
      <c r="E19" s="35">
        <f>21238000/1.25</f>
        <v>16990400</v>
      </c>
    </row>
    <row r="20" spans="1:6" x14ac:dyDescent="0.45">
      <c r="A20" s="41" t="s">
        <v>50</v>
      </c>
      <c r="B20" s="23">
        <f>'Endringsframlegg INVESTERING'!C25</f>
        <v>0</v>
      </c>
      <c r="C20" s="23">
        <f>'Endringsframlegg INVESTERING'!D25</f>
        <v>0</v>
      </c>
      <c r="D20" s="23">
        <f>'Endringsframlegg INVESTERING'!E25</f>
        <v>0</v>
      </c>
      <c r="E20" s="23">
        <f>'Endringsframlegg INVESTERING'!F25</f>
        <v>0</v>
      </c>
    </row>
    <row r="21" spans="1:6" x14ac:dyDescent="0.45">
      <c r="A21" s="39" t="s">
        <v>55</v>
      </c>
      <c r="B21" s="40">
        <f>B19+B20</f>
        <v>138194400</v>
      </c>
      <c r="C21" s="40">
        <f t="shared" ref="C21:E21" si="3">C19+C20</f>
        <v>100810400</v>
      </c>
      <c r="D21" s="40">
        <f t="shared" si="3"/>
        <v>17956000</v>
      </c>
      <c r="E21" s="40">
        <f t="shared" si="3"/>
        <v>16990400</v>
      </c>
    </row>
    <row r="23" spans="1:6" x14ac:dyDescent="0.45">
      <c r="A23" s="20" t="s">
        <v>66</v>
      </c>
      <c r="B23" s="20">
        <v>2026</v>
      </c>
      <c r="C23" s="20">
        <v>2027</v>
      </c>
      <c r="D23" s="20">
        <v>2028</v>
      </c>
      <c r="E23" s="20">
        <v>2029</v>
      </c>
    </row>
    <row r="24" spans="1:6" x14ac:dyDescent="0.45">
      <c r="A24" s="34" t="s">
        <v>74</v>
      </c>
      <c r="B24" s="35">
        <f>1466000000</f>
        <v>1466000000</v>
      </c>
      <c r="C24" s="35">
        <f>1510000000</f>
        <v>1510000000</v>
      </c>
      <c r="D24" s="35">
        <f>1480000000</f>
        <v>1480000000</v>
      </c>
      <c r="E24" s="35">
        <f>1449000000</f>
        <v>1449000000</v>
      </c>
    </row>
    <row r="25" spans="1:6" x14ac:dyDescent="0.45">
      <c r="A25" s="41" t="s">
        <v>50</v>
      </c>
      <c r="B25" s="23">
        <f>B20</f>
        <v>0</v>
      </c>
      <c r="C25" s="23">
        <f t="shared" ref="C25:E25" si="4">C20</f>
        <v>0</v>
      </c>
      <c r="D25" s="23">
        <f t="shared" si="4"/>
        <v>0</v>
      </c>
      <c r="E25" s="23">
        <f t="shared" si="4"/>
        <v>0</v>
      </c>
    </row>
    <row r="26" spans="1:6" x14ac:dyDescent="0.45">
      <c r="A26" s="21" t="s">
        <v>70</v>
      </c>
      <c r="B26" s="22">
        <f>1466000000+B25</f>
        <v>1466000000</v>
      </c>
      <c r="C26" s="22">
        <f>1510000000+B25+C25</f>
        <v>1510000000</v>
      </c>
      <c r="D26" s="22">
        <f>1480000000+B25+C25+D25</f>
        <v>1480000000</v>
      </c>
      <c r="E26" s="22">
        <f>1449000000+B25+C25+D25+E25</f>
        <v>1449000000</v>
      </c>
    </row>
    <row r="27" spans="1:6" s="46" customFormat="1" x14ac:dyDescent="0.45">
      <c r="A27" s="42" t="s">
        <v>69</v>
      </c>
      <c r="B27" s="44">
        <f>-B26/B2</f>
        <v>1.2125192195875616</v>
      </c>
      <c r="C27" s="44">
        <f t="shared" ref="C27:E27" si="5">-C26/C2</f>
        <v>1.2554437203702811</v>
      </c>
      <c r="D27" s="44">
        <f t="shared" si="5"/>
        <v>1.2166630221580643</v>
      </c>
      <c r="E27" s="44">
        <f t="shared" si="5"/>
        <v>1.1906953200496986</v>
      </c>
    </row>
    <row r="29" spans="1:6" x14ac:dyDescent="0.45">
      <c r="A29" s="2" t="s">
        <v>65</v>
      </c>
    </row>
    <row r="31" spans="1:6" x14ac:dyDescent="0.45">
      <c r="F31" s="33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C973-8DB0-4A4A-BC6B-91D5AD64F789}">
  <sheetPr>
    <tabColor theme="4"/>
  </sheetPr>
  <dimension ref="A1:G37"/>
  <sheetViews>
    <sheetView zoomScaleNormal="100" workbookViewId="0">
      <selection activeCell="D10" sqref="D10"/>
    </sheetView>
  </sheetViews>
  <sheetFormatPr baseColWidth="10" defaultColWidth="11.1328125" defaultRowHeight="14.25" x14ac:dyDescent="0.45"/>
  <cols>
    <col min="1" max="1" width="5.265625" style="1" customWidth="1"/>
    <col min="2" max="2" width="69.73046875" style="2" customWidth="1"/>
    <col min="3" max="7" width="14.265625" style="2" customWidth="1"/>
    <col min="8" max="16384" width="11.1328125" style="2"/>
  </cols>
  <sheetData>
    <row r="1" spans="1:7" ht="15.75" x14ac:dyDescent="0.5">
      <c r="B1" s="13" t="s">
        <v>39</v>
      </c>
      <c r="E1" s="13" t="s">
        <v>30</v>
      </c>
    </row>
    <row r="2" spans="1:7" x14ac:dyDescent="0.45">
      <c r="B2" s="5" t="s">
        <v>14</v>
      </c>
      <c r="C2" s="37"/>
      <c r="D2" s="37"/>
      <c r="E2" s="37"/>
      <c r="F2" s="37"/>
      <c r="G2" s="37"/>
    </row>
    <row r="4" spans="1:7" x14ac:dyDescent="0.45">
      <c r="A4" s="5" t="s">
        <v>12</v>
      </c>
      <c r="B4" s="5" t="s">
        <v>37</v>
      </c>
      <c r="C4" s="5">
        <v>2026</v>
      </c>
      <c r="D4" s="5">
        <v>2027</v>
      </c>
      <c r="E4" s="5">
        <v>2028</v>
      </c>
      <c r="F4" s="5">
        <v>2029</v>
      </c>
      <c r="G4" s="5" t="s">
        <v>31</v>
      </c>
    </row>
    <row r="5" spans="1:7" x14ac:dyDescent="0.45">
      <c r="A5" s="4" t="s">
        <v>0</v>
      </c>
      <c r="B5" s="6"/>
      <c r="C5" s="8"/>
      <c r="D5" s="8"/>
      <c r="E5" s="8"/>
      <c r="F5" s="8"/>
      <c r="G5" s="9">
        <f t="shared" ref="G5:G26" si="0">SUM(C5:F5)</f>
        <v>0</v>
      </c>
    </row>
    <row r="6" spans="1:7" x14ac:dyDescent="0.45">
      <c r="A6" s="4" t="s">
        <v>1</v>
      </c>
      <c r="B6" s="6"/>
      <c r="C6" s="8"/>
      <c r="D6" s="8"/>
      <c r="E6" s="8"/>
      <c r="F6" s="8"/>
      <c r="G6" s="9">
        <f t="shared" si="0"/>
        <v>0</v>
      </c>
    </row>
    <row r="7" spans="1:7" x14ac:dyDescent="0.45">
      <c r="A7" s="4" t="s">
        <v>2</v>
      </c>
      <c r="B7" s="6"/>
      <c r="C7" s="8"/>
      <c r="D7" s="8"/>
      <c r="E7" s="8"/>
      <c r="F7" s="8"/>
      <c r="G7" s="9">
        <f t="shared" si="0"/>
        <v>0</v>
      </c>
    </row>
    <row r="8" spans="1:7" x14ac:dyDescent="0.45">
      <c r="A8" s="4" t="s">
        <v>3</v>
      </c>
      <c r="B8" s="6"/>
      <c r="C8" s="8"/>
      <c r="D8" s="8"/>
      <c r="E8" s="8"/>
      <c r="F8" s="8"/>
      <c r="G8" s="9">
        <f t="shared" si="0"/>
        <v>0</v>
      </c>
    </row>
    <row r="9" spans="1:7" x14ac:dyDescent="0.45">
      <c r="A9" s="4" t="s">
        <v>4</v>
      </c>
      <c r="B9" s="6"/>
      <c r="C9" s="8"/>
      <c r="D9" s="8"/>
      <c r="E9" s="8"/>
      <c r="F9" s="8"/>
      <c r="G9" s="9">
        <f t="shared" si="0"/>
        <v>0</v>
      </c>
    </row>
    <row r="10" spans="1:7" x14ac:dyDescent="0.45">
      <c r="A10" s="4" t="s">
        <v>5</v>
      </c>
      <c r="B10" s="6"/>
      <c r="C10" s="8"/>
      <c r="D10" s="8"/>
      <c r="E10" s="8"/>
      <c r="F10" s="8"/>
      <c r="G10" s="9">
        <f t="shared" si="0"/>
        <v>0</v>
      </c>
    </row>
    <row r="11" spans="1:7" x14ac:dyDescent="0.45">
      <c r="A11" s="4" t="s">
        <v>6</v>
      </c>
      <c r="B11" s="6"/>
      <c r="C11" s="8"/>
      <c r="D11" s="8"/>
      <c r="E11" s="8"/>
      <c r="F11" s="8"/>
      <c r="G11" s="9">
        <f t="shared" si="0"/>
        <v>0</v>
      </c>
    </row>
    <row r="12" spans="1:7" x14ac:dyDescent="0.45">
      <c r="A12" s="4" t="s">
        <v>7</v>
      </c>
      <c r="B12" s="6"/>
      <c r="C12" s="8"/>
      <c r="D12" s="8"/>
      <c r="E12" s="8"/>
      <c r="F12" s="8"/>
      <c r="G12" s="9">
        <f t="shared" si="0"/>
        <v>0</v>
      </c>
    </row>
    <row r="13" spans="1:7" x14ac:dyDescent="0.45">
      <c r="A13" s="4" t="s">
        <v>8</v>
      </c>
      <c r="B13" s="6"/>
      <c r="C13" s="8"/>
      <c r="D13" s="8"/>
      <c r="E13" s="8"/>
      <c r="F13" s="8"/>
      <c r="G13" s="9">
        <f t="shared" si="0"/>
        <v>0</v>
      </c>
    </row>
    <row r="14" spans="1:7" x14ac:dyDescent="0.45">
      <c r="A14" s="4" t="s">
        <v>9</v>
      </c>
      <c r="B14" s="6"/>
      <c r="C14" s="8"/>
      <c r="D14" s="8"/>
      <c r="E14" s="8"/>
      <c r="F14" s="8"/>
      <c r="G14" s="9">
        <f t="shared" si="0"/>
        <v>0</v>
      </c>
    </row>
    <row r="15" spans="1:7" x14ac:dyDescent="0.45">
      <c r="A15" s="4" t="s">
        <v>10</v>
      </c>
      <c r="B15" s="6"/>
      <c r="C15" s="8"/>
      <c r="D15" s="8"/>
      <c r="E15" s="8"/>
      <c r="F15" s="8"/>
      <c r="G15" s="9">
        <f t="shared" si="0"/>
        <v>0</v>
      </c>
    </row>
    <row r="16" spans="1:7" x14ac:dyDescent="0.45">
      <c r="A16" s="4" t="s">
        <v>11</v>
      </c>
      <c r="B16" s="6"/>
      <c r="C16" s="8"/>
      <c r="D16" s="8"/>
      <c r="E16" s="8"/>
      <c r="F16" s="8"/>
      <c r="G16" s="9">
        <f t="shared" si="0"/>
        <v>0</v>
      </c>
    </row>
    <row r="17" spans="1:7" x14ac:dyDescent="0.45">
      <c r="A17" s="4" t="s">
        <v>15</v>
      </c>
      <c r="B17" s="6"/>
      <c r="C17" s="8"/>
      <c r="D17" s="8"/>
      <c r="E17" s="8"/>
      <c r="F17" s="8"/>
      <c r="G17" s="9">
        <f t="shared" si="0"/>
        <v>0</v>
      </c>
    </row>
    <row r="18" spans="1:7" x14ac:dyDescent="0.45">
      <c r="A18" s="4" t="s">
        <v>16</v>
      </c>
      <c r="B18" s="6"/>
      <c r="C18" s="8"/>
      <c r="D18" s="8"/>
      <c r="E18" s="8"/>
      <c r="F18" s="8"/>
      <c r="G18" s="9">
        <f t="shared" si="0"/>
        <v>0</v>
      </c>
    </row>
    <row r="19" spans="1:7" x14ac:dyDescent="0.45">
      <c r="A19" s="4" t="s">
        <v>17</v>
      </c>
      <c r="B19" s="6"/>
      <c r="C19" s="8"/>
      <c r="D19" s="8"/>
      <c r="E19" s="8"/>
      <c r="F19" s="8"/>
      <c r="G19" s="9">
        <f t="shared" si="0"/>
        <v>0</v>
      </c>
    </row>
    <row r="20" spans="1:7" x14ac:dyDescent="0.45">
      <c r="A20" s="4" t="s">
        <v>18</v>
      </c>
      <c r="B20" s="6"/>
      <c r="C20" s="8"/>
      <c r="D20" s="8"/>
      <c r="E20" s="8"/>
      <c r="F20" s="8"/>
      <c r="G20" s="9">
        <f t="shared" si="0"/>
        <v>0</v>
      </c>
    </row>
    <row r="21" spans="1:7" x14ac:dyDescent="0.45">
      <c r="A21" s="4" t="s">
        <v>19</v>
      </c>
      <c r="B21" s="6"/>
      <c r="C21" s="8"/>
      <c r="D21" s="8"/>
      <c r="E21" s="8"/>
      <c r="F21" s="8"/>
      <c r="G21" s="9">
        <f t="shared" si="0"/>
        <v>0</v>
      </c>
    </row>
    <row r="22" spans="1:7" x14ac:dyDescent="0.45">
      <c r="A22" s="4" t="s">
        <v>20</v>
      </c>
      <c r="B22" s="6"/>
      <c r="C22" s="8"/>
      <c r="D22" s="8"/>
      <c r="E22" s="8"/>
      <c r="F22" s="8"/>
      <c r="G22" s="9">
        <f t="shared" si="0"/>
        <v>0</v>
      </c>
    </row>
    <row r="23" spans="1:7" x14ac:dyDescent="0.45">
      <c r="A23" s="4" t="s">
        <v>21</v>
      </c>
      <c r="B23" s="6"/>
      <c r="C23" s="8"/>
      <c r="D23" s="8"/>
      <c r="E23" s="8"/>
      <c r="F23" s="8"/>
      <c r="G23" s="9">
        <f t="shared" si="0"/>
        <v>0</v>
      </c>
    </row>
    <row r="24" spans="1:7" x14ac:dyDescent="0.45">
      <c r="A24" s="4" t="s">
        <v>22</v>
      </c>
      <c r="B24" s="6"/>
      <c r="C24" s="8"/>
      <c r="D24" s="8"/>
      <c r="E24" s="8"/>
      <c r="F24" s="8"/>
      <c r="G24" s="9">
        <f t="shared" si="0"/>
        <v>0</v>
      </c>
    </row>
    <row r="25" spans="1:7" x14ac:dyDescent="0.45">
      <c r="A25" s="4"/>
      <c r="B25" s="10" t="s">
        <v>42</v>
      </c>
      <c r="C25" s="11">
        <f>SUM(C5:C24)</f>
        <v>0</v>
      </c>
      <c r="D25" s="11">
        <f>SUM(D5:D24)</f>
        <v>0</v>
      </c>
      <c r="E25" s="11">
        <f>SUM(E5:E24)</f>
        <v>0</v>
      </c>
      <c r="F25" s="11">
        <f>SUM(F5:F24)</f>
        <v>0</v>
      </c>
      <c r="G25" s="11">
        <f t="shared" si="0"/>
        <v>0</v>
      </c>
    </row>
    <row r="26" spans="1:7" x14ac:dyDescent="0.45">
      <c r="B26" s="19" t="s">
        <v>41</v>
      </c>
      <c r="C26" s="14">
        <f>-C25</f>
        <v>0</v>
      </c>
      <c r="D26" s="14">
        <f>-D25</f>
        <v>0</v>
      </c>
      <c r="E26" s="14">
        <f>-E25</f>
        <v>0</v>
      </c>
      <c r="F26" s="14">
        <f>-F25</f>
        <v>0</v>
      </c>
      <c r="G26" s="14">
        <f t="shared" si="0"/>
        <v>0</v>
      </c>
    </row>
    <row r="28" spans="1:7" x14ac:dyDescent="0.45">
      <c r="A28" s="12" t="s">
        <v>13</v>
      </c>
    </row>
    <row r="29" spans="1:7" x14ac:dyDescent="0.45">
      <c r="A29" s="2" t="s">
        <v>25</v>
      </c>
    </row>
    <row r="30" spans="1:7" x14ac:dyDescent="0.45">
      <c r="A30" s="2" t="s">
        <v>26</v>
      </c>
    </row>
    <row r="31" spans="1:7" x14ac:dyDescent="0.45">
      <c r="A31" s="2" t="s">
        <v>27</v>
      </c>
    </row>
    <row r="32" spans="1:7" x14ac:dyDescent="0.45">
      <c r="A32" s="2" t="s">
        <v>28</v>
      </c>
    </row>
    <row r="33" spans="1:2" x14ac:dyDescent="0.45">
      <c r="B33" s="2" t="s">
        <v>23</v>
      </c>
    </row>
    <row r="34" spans="1:2" x14ac:dyDescent="0.45">
      <c r="B34" s="2" t="s">
        <v>24</v>
      </c>
    </row>
    <row r="35" spans="1:2" x14ac:dyDescent="0.45">
      <c r="A35" s="2" t="s">
        <v>29</v>
      </c>
    </row>
    <row r="36" spans="1:2" x14ac:dyDescent="0.45">
      <c r="B36" s="2" t="s">
        <v>32</v>
      </c>
    </row>
    <row r="37" spans="1:2" x14ac:dyDescent="0.45">
      <c r="B37" s="15" t="s">
        <v>56</v>
      </c>
    </row>
  </sheetData>
  <mergeCells count="1">
    <mergeCell ref="C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AB86-2575-4AB1-9A0B-917C8D7C9E64}">
  <sheetPr>
    <tabColor rgb="FF7030A0"/>
  </sheetPr>
  <dimension ref="A1:G43"/>
  <sheetViews>
    <sheetView topLeftCell="A6" zoomScaleNormal="100" workbookViewId="0">
      <selection activeCell="D20" sqref="D20:E21"/>
    </sheetView>
  </sheetViews>
  <sheetFormatPr baseColWidth="10" defaultColWidth="11.1328125" defaultRowHeight="14.25" x14ac:dyDescent="0.45"/>
  <cols>
    <col min="1" max="1" width="5.265625" style="1" customWidth="1"/>
    <col min="2" max="2" width="69.73046875" style="2" customWidth="1"/>
    <col min="3" max="7" width="13.3984375" style="2" customWidth="1"/>
    <col min="8" max="16384" width="11.1328125" style="2"/>
  </cols>
  <sheetData>
    <row r="1" spans="1:7" ht="15.75" x14ac:dyDescent="0.5">
      <c r="B1" s="17" t="s">
        <v>39</v>
      </c>
      <c r="E1" s="17" t="s">
        <v>36</v>
      </c>
    </row>
    <row r="2" spans="1:7" x14ac:dyDescent="0.45">
      <c r="B2" s="18" t="s">
        <v>14</v>
      </c>
      <c r="C2" s="37"/>
      <c r="D2" s="37"/>
      <c r="E2" s="37"/>
      <c r="F2" s="37"/>
      <c r="G2" s="37"/>
    </row>
    <row r="4" spans="1:7" x14ac:dyDescent="0.45">
      <c r="A4" s="18" t="s">
        <v>12</v>
      </c>
      <c r="B4" s="18" t="s">
        <v>59</v>
      </c>
      <c r="C4" s="18">
        <v>2026</v>
      </c>
      <c r="D4" s="18">
        <v>2027</v>
      </c>
      <c r="E4" s="18">
        <v>2028</v>
      </c>
      <c r="F4" s="18">
        <v>2029</v>
      </c>
      <c r="G4" s="18" t="s">
        <v>31</v>
      </c>
    </row>
    <row r="5" spans="1:7" x14ac:dyDescent="0.45">
      <c r="A5" s="4" t="s">
        <v>0</v>
      </c>
      <c r="B5" s="6"/>
      <c r="C5" s="8"/>
      <c r="D5" s="8"/>
      <c r="E5" s="8"/>
      <c r="F5" s="8"/>
      <c r="G5" s="9">
        <f>SUM(C5:F5)</f>
        <v>0</v>
      </c>
    </row>
    <row r="6" spans="1:7" x14ac:dyDescent="0.45">
      <c r="A6" s="4" t="s">
        <v>1</v>
      </c>
      <c r="B6" s="6"/>
      <c r="C6" s="8"/>
      <c r="D6" s="8"/>
      <c r="E6" s="8"/>
      <c r="F6" s="8"/>
      <c r="G6" s="9">
        <f t="shared" ref="G6:G24" si="0">SUM(C6:F6)</f>
        <v>0</v>
      </c>
    </row>
    <row r="7" spans="1:7" x14ac:dyDescent="0.45">
      <c r="A7" s="4" t="s">
        <v>2</v>
      </c>
      <c r="B7" s="6"/>
      <c r="C7" s="8"/>
      <c r="D7" s="8"/>
      <c r="E7" s="8"/>
      <c r="F7" s="8"/>
      <c r="G7" s="9">
        <f t="shared" si="0"/>
        <v>0</v>
      </c>
    </row>
    <row r="8" spans="1:7" x14ac:dyDescent="0.45">
      <c r="A8" s="4" t="s">
        <v>3</v>
      </c>
      <c r="B8" s="6"/>
      <c r="C8" s="8"/>
      <c r="D8" s="8"/>
      <c r="E8" s="8"/>
      <c r="F8" s="8"/>
      <c r="G8" s="9">
        <f t="shared" si="0"/>
        <v>0</v>
      </c>
    </row>
    <row r="9" spans="1:7" x14ac:dyDescent="0.45">
      <c r="A9" s="4" t="s">
        <v>4</v>
      </c>
      <c r="B9" s="6"/>
      <c r="C9" s="8"/>
      <c r="D9" s="8"/>
      <c r="E9" s="8"/>
      <c r="F9" s="8"/>
      <c r="G9" s="9">
        <f t="shared" si="0"/>
        <v>0</v>
      </c>
    </row>
    <row r="10" spans="1:7" x14ac:dyDescent="0.45">
      <c r="A10" s="4" t="s">
        <v>5</v>
      </c>
      <c r="B10" s="6"/>
      <c r="C10" s="8"/>
      <c r="D10" s="8"/>
      <c r="E10" s="8"/>
      <c r="F10" s="8"/>
      <c r="G10" s="9">
        <f t="shared" si="0"/>
        <v>0</v>
      </c>
    </row>
    <row r="11" spans="1:7" x14ac:dyDescent="0.45">
      <c r="A11" s="4" t="s">
        <v>6</v>
      </c>
      <c r="B11" s="6"/>
      <c r="C11" s="8"/>
      <c r="D11" s="8"/>
      <c r="E11" s="8"/>
      <c r="F11" s="8"/>
      <c r="G11" s="9">
        <f t="shared" si="0"/>
        <v>0</v>
      </c>
    </row>
    <row r="12" spans="1:7" x14ac:dyDescent="0.45">
      <c r="A12" s="4" t="s">
        <v>7</v>
      </c>
      <c r="B12" s="6"/>
      <c r="C12" s="8"/>
      <c r="D12" s="8"/>
      <c r="E12" s="8"/>
      <c r="F12" s="8"/>
      <c r="G12" s="9">
        <f t="shared" si="0"/>
        <v>0</v>
      </c>
    </row>
    <row r="13" spans="1:7" x14ac:dyDescent="0.45">
      <c r="A13" s="4" t="s">
        <v>8</v>
      </c>
      <c r="B13" s="6"/>
      <c r="C13" s="8"/>
      <c r="D13" s="8"/>
      <c r="E13" s="8"/>
      <c r="F13" s="8"/>
      <c r="G13" s="9">
        <f t="shared" si="0"/>
        <v>0</v>
      </c>
    </row>
    <row r="14" spans="1:7" x14ac:dyDescent="0.45">
      <c r="A14" s="4" t="s">
        <v>9</v>
      </c>
      <c r="B14" s="6"/>
      <c r="C14" s="8"/>
      <c r="D14" s="8"/>
      <c r="E14" s="8"/>
      <c r="F14" s="8"/>
      <c r="G14" s="9">
        <f t="shared" si="0"/>
        <v>0</v>
      </c>
    </row>
    <row r="15" spans="1:7" x14ac:dyDescent="0.45">
      <c r="A15" s="4" t="s">
        <v>10</v>
      </c>
      <c r="B15" s="6"/>
      <c r="C15" s="8"/>
      <c r="D15" s="8"/>
      <c r="E15" s="8"/>
      <c r="F15" s="8"/>
      <c r="G15" s="9">
        <f t="shared" si="0"/>
        <v>0</v>
      </c>
    </row>
    <row r="16" spans="1:7" x14ac:dyDescent="0.45">
      <c r="A16" s="4" t="s">
        <v>11</v>
      </c>
      <c r="B16" s="6"/>
      <c r="C16" s="8"/>
      <c r="D16" s="8"/>
      <c r="E16" s="8"/>
      <c r="F16" s="8"/>
      <c r="G16" s="9">
        <f t="shared" si="0"/>
        <v>0</v>
      </c>
    </row>
    <row r="17" spans="1:7" x14ac:dyDescent="0.45">
      <c r="A17" s="4" t="s">
        <v>15</v>
      </c>
      <c r="B17" s="6"/>
      <c r="C17" s="8"/>
      <c r="D17" s="8"/>
      <c r="E17" s="8"/>
      <c r="F17" s="8"/>
      <c r="G17" s="9">
        <f t="shared" si="0"/>
        <v>0</v>
      </c>
    </row>
    <row r="18" spans="1:7" x14ac:dyDescent="0.45">
      <c r="A18" s="4" t="s">
        <v>16</v>
      </c>
      <c r="B18" s="6"/>
      <c r="C18" s="8"/>
      <c r="D18" s="8"/>
      <c r="E18" s="8"/>
      <c r="F18" s="8"/>
      <c r="G18" s="9">
        <f t="shared" si="0"/>
        <v>0</v>
      </c>
    </row>
    <row r="19" spans="1:7" x14ac:dyDescent="0.45">
      <c r="A19" s="4" t="s">
        <v>17</v>
      </c>
      <c r="B19" s="6"/>
      <c r="C19" s="8"/>
      <c r="D19" s="8"/>
      <c r="E19" s="8"/>
      <c r="F19" s="8"/>
      <c r="G19" s="9">
        <f t="shared" si="0"/>
        <v>0</v>
      </c>
    </row>
    <row r="20" spans="1:7" x14ac:dyDescent="0.45">
      <c r="A20" s="4" t="s">
        <v>18</v>
      </c>
      <c r="B20" s="6"/>
      <c r="C20" s="8"/>
      <c r="D20" s="8"/>
      <c r="E20" s="8"/>
      <c r="F20" s="8"/>
      <c r="G20" s="9">
        <f t="shared" si="0"/>
        <v>0</v>
      </c>
    </row>
    <row r="21" spans="1:7" x14ac:dyDescent="0.45">
      <c r="A21" s="4" t="s">
        <v>19</v>
      </c>
      <c r="B21" s="6"/>
      <c r="C21" s="8"/>
      <c r="D21" s="8"/>
      <c r="E21" s="8"/>
      <c r="F21" s="8"/>
      <c r="G21" s="9">
        <f t="shared" si="0"/>
        <v>0</v>
      </c>
    </row>
    <row r="22" spans="1:7" x14ac:dyDescent="0.45">
      <c r="A22" s="4" t="s">
        <v>20</v>
      </c>
      <c r="B22" s="6"/>
      <c r="C22" s="8"/>
      <c r="D22" s="8"/>
      <c r="E22" s="8"/>
      <c r="F22" s="8"/>
      <c r="G22" s="9">
        <f t="shared" si="0"/>
        <v>0</v>
      </c>
    </row>
    <row r="23" spans="1:7" x14ac:dyDescent="0.45">
      <c r="A23" s="4" t="s">
        <v>21</v>
      </c>
      <c r="B23" s="6"/>
      <c r="C23" s="8"/>
      <c r="D23" s="8"/>
      <c r="E23" s="8"/>
      <c r="F23" s="8"/>
      <c r="G23" s="9">
        <f t="shared" si="0"/>
        <v>0</v>
      </c>
    </row>
    <row r="24" spans="1:7" x14ac:dyDescent="0.45">
      <c r="A24" s="4" t="s">
        <v>22</v>
      </c>
      <c r="B24" s="6"/>
      <c r="C24" s="8"/>
      <c r="D24" s="8"/>
      <c r="E24" s="8"/>
      <c r="F24" s="8"/>
      <c r="G24" s="9">
        <f t="shared" si="0"/>
        <v>0</v>
      </c>
    </row>
    <row r="25" spans="1:7" s="12" customFormat="1" x14ac:dyDescent="0.45">
      <c r="A25" s="27"/>
      <c r="B25" s="29" t="s">
        <v>49</v>
      </c>
      <c r="C25" s="30">
        <f>SUM(C5:C24)</f>
        <v>0</v>
      </c>
      <c r="D25" s="30">
        <f>SUM(D5:D24)</f>
        <v>0</v>
      </c>
      <c r="E25" s="30">
        <f t="shared" ref="E25:F25" si="1">SUM(E5:E24)</f>
        <v>0</v>
      </c>
      <c r="F25" s="30">
        <f t="shared" si="1"/>
        <v>0</v>
      </c>
      <c r="G25" s="30">
        <f>SUM(G5:G24)</f>
        <v>0</v>
      </c>
    </row>
    <row r="26" spans="1:7" x14ac:dyDescent="0.45">
      <c r="A26" s="2"/>
    </row>
    <row r="27" spans="1:7" x14ac:dyDescent="0.45">
      <c r="B27" s="18" t="s">
        <v>38</v>
      </c>
      <c r="C27" s="18">
        <v>2026</v>
      </c>
      <c r="D27" s="18">
        <v>2027</v>
      </c>
      <c r="E27" s="18">
        <v>2028</v>
      </c>
      <c r="F27" s="18">
        <v>2029</v>
      </c>
      <c r="G27" s="18" t="s">
        <v>31</v>
      </c>
    </row>
    <row r="28" spans="1:7" x14ac:dyDescent="0.45">
      <c r="B28" s="24" t="s">
        <v>57</v>
      </c>
      <c r="C28" s="25">
        <f>C25*0.046</f>
        <v>0</v>
      </c>
      <c r="D28" s="25">
        <f t="shared" ref="D28:F28" si="2">D25*0.046</f>
        <v>0</v>
      </c>
      <c r="E28" s="25">
        <f t="shared" si="2"/>
        <v>0</v>
      </c>
      <c r="F28" s="25">
        <f t="shared" si="2"/>
        <v>0</v>
      </c>
      <c r="G28" s="25">
        <f t="shared" ref="G28" si="3">G25*0.05</f>
        <v>0</v>
      </c>
    </row>
    <row r="29" spans="1:7" x14ac:dyDescent="0.45">
      <c r="B29" s="24" t="s">
        <v>40</v>
      </c>
      <c r="C29" s="25">
        <f>C25*0.036</f>
        <v>0</v>
      </c>
      <c r="D29" s="25">
        <f t="shared" ref="D29:F29" si="4">D25*0.036</f>
        <v>0</v>
      </c>
      <c r="E29" s="25">
        <f t="shared" si="4"/>
        <v>0</v>
      </c>
      <c r="F29" s="25">
        <f t="shared" si="4"/>
        <v>0</v>
      </c>
      <c r="G29" s="25">
        <f>G25*0.04</f>
        <v>0</v>
      </c>
    </row>
    <row r="30" spans="1:7" x14ac:dyDescent="0.45">
      <c r="B30" s="28" t="s">
        <v>48</v>
      </c>
      <c r="C30" s="26">
        <f>C28+C29</f>
        <v>0</v>
      </c>
      <c r="D30" s="26">
        <f t="shared" ref="D30:F30" si="5">D28+D29</f>
        <v>0</v>
      </c>
      <c r="E30" s="26">
        <f t="shared" si="5"/>
        <v>0</v>
      </c>
      <c r="F30" s="26">
        <f t="shared" si="5"/>
        <v>0</v>
      </c>
      <c r="G30" s="26">
        <f t="shared" ref="G30" si="6">G28+G29</f>
        <v>0</v>
      </c>
    </row>
    <row r="31" spans="1:7" x14ac:dyDescent="0.45">
      <c r="B31" s="31" t="s">
        <v>47</v>
      </c>
      <c r="C31" s="32">
        <f>C30</f>
        <v>0</v>
      </c>
      <c r="D31" s="32">
        <f>C31+D30</f>
        <v>0</v>
      </c>
      <c r="E31" s="32">
        <f t="shared" ref="E31:F31" si="7">D31+E30</f>
        <v>0</v>
      </c>
      <c r="F31" s="32">
        <f t="shared" si="7"/>
        <v>0</v>
      </c>
      <c r="G31" s="32">
        <f>SUM(C31:F31)</f>
        <v>0</v>
      </c>
    </row>
    <row r="32" spans="1:7" x14ac:dyDescent="0.45">
      <c r="B32" s="16"/>
    </row>
    <row r="33" spans="1:2" x14ac:dyDescent="0.45">
      <c r="A33" s="12" t="s">
        <v>13</v>
      </c>
    </row>
    <row r="34" spans="1:2" x14ac:dyDescent="0.45">
      <c r="A34" s="2" t="s">
        <v>25</v>
      </c>
    </row>
    <row r="35" spans="1:2" x14ac:dyDescent="0.45">
      <c r="A35" s="2" t="s">
        <v>26</v>
      </c>
    </row>
    <row r="36" spans="1:2" x14ac:dyDescent="0.45">
      <c r="A36" s="2" t="s">
        <v>27</v>
      </c>
    </row>
    <row r="37" spans="1:2" x14ac:dyDescent="0.45">
      <c r="A37" s="2" t="s">
        <v>35</v>
      </c>
    </row>
    <row r="38" spans="1:2" x14ac:dyDescent="0.45">
      <c r="B38" s="2" t="s">
        <v>34</v>
      </c>
    </row>
    <row r="39" spans="1:2" x14ac:dyDescent="0.45">
      <c r="B39" s="2" t="s">
        <v>33</v>
      </c>
    </row>
    <row r="40" spans="1:2" x14ac:dyDescent="0.45">
      <c r="A40" s="2" t="s">
        <v>60</v>
      </c>
    </row>
    <row r="41" spans="1:2" x14ac:dyDescent="0.45">
      <c r="A41" s="15" t="s">
        <v>61</v>
      </c>
    </row>
    <row r="42" spans="1:2" x14ac:dyDescent="0.45">
      <c r="A42" s="2"/>
    </row>
    <row r="43" spans="1:2" x14ac:dyDescent="0.45">
      <c r="A43" s="2"/>
    </row>
  </sheetData>
  <mergeCells count="1">
    <mergeCell ref="C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Kommunerekneskap</vt:lpstr>
      <vt:lpstr>Endringsframlegg DRIFT</vt:lpstr>
      <vt:lpstr>Endringsframlegg INVESTERING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Johnstad, Ragnar</dc:creator>
  <cp:lastModifiedBy>Johnstad, Ragnar</cp:lastModifiedBy>
  <dcterms:created xsi:type="dcterms:W3CDTF">2023-11-10T09:59:33Z</dcterms:created>
  <dcterms:modified xsi:type="dcterms:W3CDTF">2025-11-09T13:12:24Z</dcterms:modified>
</cp:coreProperties>
</file>