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B-OKONOMI-PERSONAL\BUDSJETT\Bud 2025\B25 Presentasjonar\"/>
    </mc:Choice>
  </mc:AlternateContent>
  <xr:revisionPtr revIDLastSave="0" documentId="13_ncr:1_{7B5BA8E7-8B53-4DB8-8C47-C6DF78C2DF9A}" xr6:coauthVersionLast="47" xr6:coauthVersionMax="47" xr10:uidLastSave="{00000000-0000-0000-0000-000000000000}"/>
  <bookViews>
    <workbookView xWindow="25905" yWindow="150" windowWidth="21975" windowHeight="14400" xr2:uid="{8541AD8F-7A69-40AC-84E1-DE513D568F17}"/>
  </bookViews>
  <sheets>
    <sheet name="Kommunerekneskap" sheetId="4" r:id="rId1"/>
    <sheet name="Tiltak DRIFT" sheetId="1" r:id="rId2"/>
    <sheet name="Tiltak INVESTERING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E35" i="2"/>
  <c r="F35" i="2"/>
  <c r="D9" i="4"/>
  <c r="E9" i="4"/>
  <c r="F9" i="4"/>
  <c r="C9" i="4"/>
  <c r="D32" i="2"/>
  <c r="D34" i="2" s="1"/>
  <c r="D35" i="2" s="1"/>
  <c r="E32" i="2"/>
  <c r="F32" i="2"/>
  <c r="D33" i="2"/>
  <c r="E33" i="2"/>
  <c r="E34" i="2" s="1"/>
  <c r="F33" i="2"/>
  <c r="F34" i="2"/>
  <c r="C35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E38" i="2"/>
  <c r="G20" i="4"/>
  <c r="F7" i="4"/>
  <c r="F13" i="4" s="1"/>
  <c r="E7" i="4"/>
  <c r="D7" i="4"/>
  <c r="C7" i="4"/>
  <c r="C13" i="4" s="1"/>
  <c r="G6" i="4"/>
  <c r="G5" i="4"/>
  <c r="G4" i="4"/>
  <c r="G3" i="4"/>
  <c r="D29" i="2"/>
  <c r="D21" i="4" s="1"/>
  <c r="D22" i="4" s="1"/>
  <c r="E29" i="2"/>
  <c r="E21" i="4" s="1"/>
  <c r="E22" i="4" s="1"/>
  <c r="F29" i="2"/>
  <c r="C29" i="2"/>
  <c r="C21" i="4" s="1"/>
  <c r="C22" i="4" s="1"/>
  <c r="G5" i="2"/>
  <c r="G9" i="2"/>
  <c r="G9" i="4" l="1"/>
  <c r="E13" i="4"/>
  <c r="D13" i="4"/>
  <c r="C38" i="2"/>
  <c r="F38" i="2"/>
  <c r="D38" i="2"/>
  <c r="F21" i="4"/>
  <c r="F22" i="4" s="1"/>
  <c r="G22" i="4" s="1"/>
  <c r="G7" i="4"/>
  <c r="C32" i="2"/>
  <c r="C33" i="2"/>
  <c r="G29" i="2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3" i="4" l="1"/>
  <c r="G38" i="2"/>
  <c r="G21" i="4"/>
  <c r="C34" i="2"/>
  <c r="G32" i="2"/>
  <c r="G33" i="2"/>
  <c r="D25" i="1"/>
  <c r="E25" i="1"/>
  <c r="F25" i="1"/>
  <c r="C25" i="1"/>
  <c r="F8" i="4" l="1"/>
  <c r="F10" i="4" s="1"/>
  <c r="F26" i="1"/>
  <c r="E8" i="4"/>
  <c r="E10" i="4" s="1"/>
  <c r="E26" i="1"/>
  <c r="D26" i="1"/>
  <c r="C8" i="4"/>
  <c r="C10" i="4" s="1"/>
  <c r="C26" i="1"/>
  <c r="D8" i="4"/>
  <c r="D10" i="4" s="1"/>
  <c r="G34" i="2"/>
  <c r="G25" i="1"/>
  <c r="F14" i="4" l="1"/>
  <c r="F15" i="4" s="1"/>
  <c r="C14" i="4"/>
  <c r="E14" i="4"/>
  <c r="E15" i="4" s="1"/>
  <c r="D14" i="4"/>
  <c r="D15" i="4" s="1"/>
  <c r="G26" i="1"/>
  <c r="G8" i="4"/>
  <c r="G10" i="4" s="1"/>
  <c r="G14" i="4" l="1"/>
  <c r="G15" i="4" s="1"/>
  <c r="C15" i="4"/>
  <c r="C17" i="4" l="1"/>
  <c r="D17" i="4" s="1"/>
  <c r="E17" i="4" s="1"/>
  <c r="F17" i="4" s="1"/>
</calcChain>
</file>

<file path=xl/sharedStrings.xml><?xml version="1.0" encoding="utf-8"?>
<sst xmlns="http://schemas.openxmlformats.org/spreadsheetml/2006/main" count="118" uniqueCount="83">
  <si>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</si>
  <si>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</si>
  <si>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</si>
  <si>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</si>
  <si>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</si>
  <si>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</si>
  <si>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</si>
  <si>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</si>
  <si>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</si>
  <si>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</si>
  <si>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</si>
  <si>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</si>
  <si>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Nr.</t>
  </si>
  <si>
    <t>Bruksanvisning</t>
  </si>
  <si>
    <t>Forslagsstillar(ar)</t>
  </si>
  <si>
    <t>m</t>
  </si>
  <si>
    <t>n</t>
  </si>
  <si>
    <t>o</t>
  </si>
  <si>
    <t>p</t>
  </si>
  <si>
    <t>Sum driftsinntekter</t>
  </si>
  <si>
    <t>Sum driftsutgifter</t>
  </si>
  <si>
    <t>Netto finansutgifter</t>
  </si>
  <si>
    <t>Motpost avskrivingar</t>
  </si>
  <si>
    <t>q</t>
  </si>
  <si>
    <t>r</t>
  </si>
  <si>
    <t>s</t>
  </si>
  <si>
    <t>t</t>
  </si>
  <si>
    <t xml:space="preserve"> * Auke i utgifter eller reduksjon i inntekter skal registrerast med "pluss" fortegn. </t>
  </si>
  <si>
    <t xml:space="preserve"> * Auke i inntekter eller reduksjon i utgifter skal registrerast med "minus" fortegn.</t>
  </si>
  <si>
    <t>1) Berre dei kvite felta skal fyllast ut. Dei andre felta vert berekna automatisk.</t>
  </si>
  <si>
    <t>2) Skriv i øvste felt kven som fremjar forslaget</t>
  </si>
  <si>
    <t>3) Skriv inn endringsforslaga. Eit på kvar linje.</t>
  </si>
  <si>
    <t xml:space="preserve">4) Legg inn tal for alle dei aktuelle åra i økonomiplanperioden. </t>
  </si>
  <si>
    <t xml:space="preserve">5) Alle forslag til auka utgifter må finansierast. </t>
  </si>
  <si>
    <t>Budsjett og økonomiplan 2024-27.</t>
  </si>
  <si>
    <t>Framlegg til endringar DRIFT</t>
  </si>
  <si>
    <t>SUM</t>
  </si>
  <si>
    <t xml:space="preserve"> * Finansiering kan vera reduksjon i utgifter eller auke i inntekter. Dette må leggjast inn i tabellen på eiga linje.</t>
  </si>
  <si>
    <t>Ny mellombels stilling til XXXX grunna ….</t>
  </si>
  <si>
    <t>Kutt i tenester til ZZZZ</t>
  </si>
  <si>
    <t xml:space="preserve"> * Fjerning av tidlegare vedtekne investeringar registrerast med "minus" fortegn. </t>
  </si>
  <si>
    <t xml:space="preserve"> * Auke i investeringsutgifter registrerast med "pluss" fortegn. </t>
  </si>
  <si>
    <t xml:space="preserve">4) Legg inn tal for dei aktuelle åra i økonomiplanperioden når investeringen skal gjennomførast. </t>
  </si>
  <si>
    <t>Investeringar i varige driftsmidlar (forutsett lånefinansiering)</t>
  </si>
  <si>
    <t>Eksempel på delfinansiering med kutt i anna prosjekt</t>
  </si>
  <si>
    <t>Eksempel på investering i nytt bygg: (teksten er berre for å illustrera at det er god plass til å beskriva heile forslaget så detaljert at alle forstår kva det går ut på.)</t>
  </si>
  <si>
    <t>Framlegg til endringar INVESTERING</t>
  </si>
  <si>
    <t>ENDRINGSFORSLAG DRIFT (tal i kr)</t>
  </si>
  <si>
    <t>ENDRINGSFORSLAG INVESTERING (tal i kr)</t>
  </si>
  <si>
    <t xml:space="preserve">Årleg meirutgift avdrag 4 % </t>
  </si>
  <si>
    <t xml:space="preserve">Årleg meirutgift renter 5 % </t>
  </si>
  <si>
    <t>JUSTERT netto driftsresultat etter endringer</t>
  </si>
  <si>
    <t>NETTO endringsforslag "investering i varige driftsmidlar"</t>
  </si>
  <si>
    <t>DRIFTSREKNESKAP Rådmannen sitt framlegg frå tabell § 5-6</t>
  </si>
  <si>
    <t>Renter og avdrag på investeringane som ligg inne i rådmannen sitt budsjettforslag er innarbeidd i budsjettet.</t>
  </si>
  <si>
    <t>INVESTERINGSREKNESKAPEN etter endring</t>
  </si>
  <si>
    <t>DRIFTSREKNESKAPEN Påverknad på netto driftsresultat</t>
  </si>
  <si>
    <t>NETTO endringsforslag</t>
  </si>
  <si>
    <t>JUSTERT Investeringar i varige driftsmidlar etter endringsforslag</t>
  </si>
  <si>
    <t>ENDRINGSFORSLAG Investering i varige driftsmidlar</t>
  </si>
  <si>
    <t>DISPONERING AV NETTO DRIFTSRESULTAT (tabell § 5-6)</t>
  </si>
  <si>
    <t>Netto bruk av frie og bundne fond Rådmannen sitt budsjettforslag</t>
  </si>
  <si>
    <t>Investeringar i varige driftsmidlar Rådmannen sitt budsjettforslag</t>
  </si>
  <si>
    <t>INVESTERINGSREKNESKAPEN (tabell § 5-5 andre ledd)</t>
  </si>
  <si>
    <t>Netto bruk av frie og bundne fond etter endringsforslag</t>
  </si>
  <si>
    <t xml:space="preserve">ENDRINGSFORSLAG Netto bruk av frie og bundne fond </t>
  </si>
  <si>
    <t>AKKUMULERT Årleg meirutgift renter og avdrag (overført til drift)</t>
  </si>
  <si>
    <t xml:space="preserve">Ny permanent stilling til YYYY (teksten er berre for å illustrera at det er god plass til å beskriva heile forslaget så detaljert at alle forstår kva det går ut på.) </t>
  </si>
  <si>
    <t xml:space="preserve"> *) Frå linje 7</t>
  </si>
  <si>
    <t xml:space="preserve"> *) Frå "Tiltak DRIFT"</t>
  </si>
  <si>
    <t xml:space="preserve"> *) Frå "Tiltak INVESTERING"</t>
  </si>
  <si>
    <t>SUM POLITISKE ENDRINGSFORSLAG DRIFT</t>
  </si>
  <si>
    <t>SUM renter og avdrag endringsforslag INVESTERING</t>
  </si>
  <si>
    <t>UTVIKLING DISPOSISJONSFOND (estimert til 174 MNOK pr 31.12.2024)</t>
  </si>
  <si>
    <t xml:space="preserve"> *) Frå "Løyvingsoversikt investering § 5-5"</t>
  </si>
  <si>
    <t>Rådmannen sitt framlegg frå tabell § 5-5 andre ledd</t>
  </si>
  <si>
    <t>SUME Investeringar i varige driftsmidlar</t>
  </si>
  <si>
    <t xml:space="preserve"> *) Frå linje 8 og 9</t>
  </si>
  <si>
    <t>Endring i bruk av disposisjonsfond</t>
  </si>
  <si>
    <t>SUM Årleg meirutgift renter og avdrag</t>
  </si>
  <si>
    <t>5) Eventuelle auka eller reduserte driftskostnader, vedlikehaldsautgifter eller innsparinger knytt til investeringa må registrerast under drift</t>
  </si>
  <si>
    <t xml:space="preserve"> * Forslag som ikkje er finansiert i forslaget vert automatisk finansiert med "Endring i bruk av fond"</t>
  </si>
  <si>
    <t>MEIRFORBRUK NETTO DRIFTSRESULTAT (rådmannen sitt framlegg)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</si>
</sst>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3">
    <xf numFmtId="0" fontId="0" fillId="0" borderId="0" xfId="0"/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164" fontId="0" fillId="5" borderId="1" xfId="1" applyNumberFormat="1" applyFont="1" applyFill="1" applyBorder="1"/>
    <xf numFmtId="164" fontId="0" fillId="4" borderId="1" xfId="1" applyNumberFormat="1" applyFont="1" applyFill="1" applyBorder="1"/>
    <xf numFmtId="164" fontId="3" fillId="5" borderId="1" xfId="1" applyNumberFormat="1" applyFont="1" applyFill="1" applyBorder="1"/>
    <xf numFmtId="0" fontId="5" fillId="3" borderId="1" xfId="0" applyFont="1" applyFill="1" applyBorder="1"/>
    <xf numFmtId="164" fontId="5" fillId="3" borderId="1" xfId="1" applyNumberFormat="1" applyFont="1" applyFill="1" applyBorder="1"/>
    <xf numFmtId="0" fontId="3" fillId="5" borderId="0" xfId="0" applyFont="1" applyFill="1"/>
    <xf numFmtId="0" fontId="6" fillId="5" borderId="0" xfId="0" applyFont="1" applyFill="1" applyAlignment="1">
      <alignment horizontal="center"/>
    </xf>
    <xf numFmtId="164" fontId="8" fillId="3" borderId="1" xfId="1" applyNumberFormat="1" applyFont="1" applyFill="1" applyBorder="1"/>
    <xf numFmtId="0" fontId="7" fillId="5" borderId="0" xfId="0" applyFont="1" applyFill="1"/>
    <xf numFmtId="0" fontId="0" fillId="5" borderId="0" xfId="0" applyFill="1" applyAlignment="1">
      <alignment horizontal="left"/>
    </xf>
    <xf numFmtId="0" fontId="9" fillId="5" borderId="0" xfId="0" applyFont="1" applyFill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8" fillId="3" borderId="1" xfId="0" applyFont="1" applyFill="1" applyBorder="1"/>
    <xf numFmtId="0" fontId="2" fillId="8" borderId="1" xfId="2" applyFont="1" applyFill="1" applyBorder="1" applyAlignment="1">
      <alignment horizontal="center"/>
    </xf>
    <xf numFmtId="0" fontId="3" fillId="9" borderId="1" xfId="0" applyFont="1" applyFill="1" applyBorder="1"/>
    <xf numFmtId="164" fontId="3" fillId="9" borderId="1" xfId="1" applyNumberFormat="1" applyFont="1" applyFill="1" applyBorder="1"/>
    <xf numFmtId="0" fontId="11" fillId="5" borderId="1" xfId="0" applyFont="1" applyFill="1" applyBorder="1"/>
    <xf numFmtId="164" fontId="11" fillId="5" borderId="1" xfId="1" applyNumberFormat="1" applyFont="1" applyFill="1" applyBorder="1"/>
    <xf numFmtId="164" fontId="12" fillId="5" borderId="1" xfId="1" applyNumberFormat="1" applyFont="1" applyFill="1" applyBorder="1"/>
    <xf numFmtId="0" fontId="7" fillId="5" borderId="1" xfId="0" applyFont="1" applyFill="1" applyBorder="1"/>
    <xf numFmtId="164" fontId="7" fillId="5" borderId="1" xfId="1" applyNumberFormat="1" applyFont="1" applyFill="1" applyBorder="1"/>
    <xf numFmtId="164" fontId="8" fillId="5" borderId="1" xfId="1" applyNumberFormat="1" applyFont="1" applyFill="1" applyBorder="1"/>
    <xf numFmtId="0" fontId="3" fillId="5" borderId="1" xfId="0" applyFont="1" applyFill="1" applyBorder="1" applyAlignment="1">
      <alignment horizontal="center"/>
    </xf>
    <xf numFmtId="0" fontId="13" fillId="5" borderId="0" xfId="0" applyFont="1" applyFill="1"/>
    <xf numFmtId="0" fontId="8" fillId="5" borderId="1" xfId="0" applyFont="1" applyFill="1" applyBorder="1"/>
    <xf numFmtId="0" fontId="0" fillId="10" borderId="1" xfId="0" applyFill="1" applyBorder="1"/>
    <xf numFmtId="164" fontId="1" fillId="10" borderId="1" xfId="1" applyNumberFormat="1" applyFont="1" applyFill="1" applyBorder="1"/>
    <xf numFmtId="164" fontId="3" fillId="10" borderId="1" xfId="1" applyNumberFormat="1" applyFont="1" applyFill="1" applyBorder="1"/>
    <xf numFmtId="0" fontId="5" fillId="10" borderId="1" xfId="0" applyFont="1" applyFill="1" applyBorder="1"/>
    <xf numFmtId="164" fontId="5" fillId="10" borderId="1" xfId="1" applyNumberFormat="1" applyFont="1" applyFill="1" applyBorder="1"/>
    <xf numFmtId="0" fontId="10" fillId="3" borderId="1" xfId="0" applyFont="1" applyFill="1" applyBorder="1"/>
    <xf numFmtId="164" fontId="10" fillId="3" borderId="1" xfId="1" applyNumberFormat="1" applyFont="1" applyFill="1" applyBorder="1"/>
    <xf numFmtId="0" fontId="12" fillId="3" borderId="1" xfId="0" applyFont="1" applyFill="1" applyBorder="1"/>
    <xf numFmtId="164" fontId="12" fillId="3" borderId="1" xfId="1" applyNumberFormat="1" applyFont="1" applyFill="1" applyBorder="1"/>
    <xf numFmtId="0" fontId="8" fillId="5" borderId="0" xfId="0" applyFont="1" applyFill="1"/>
    <xf numFmtId="164" fontId="8" fillId="5" borderId="0" xfId="1" applyNumberFormat="1" applyFont="1" applyFill="1" applyBorder="1"/>
    <xf numFmtId="0" fontId="8" fillId="9" borderId="1" xfId="0" applyFont="1" applyFill="1" applyBorder="1"/>
    <xf numFmtId="164" fontId="8" fillId="9" borderId="1" xfId="1" applyNumberFormat="1" applyFont="1" applyFill="1" applyBorder="1"/>
    <xf numFmtId="0" fontId="10" fillId="5" borderId="0" xfId="0" applyFont="1" applyFill="1"/>
    <xf numFmtId="0" fontId="12" fillId="5" borderId="0" xfId="0" applyFont="1" applyFill="1"/>
    <xf numFmtId="0" fontId="0" fillId="4" borderId="1" xfId="0" applyFill="1" applyBorder="1" applyAlignment="1">
      <alignment horizontal="center"/>
    </xf>
    <xf numFmtId="0" fontId="12" fillId="9" borderId="1" xfId="0" applyFont="1" applyFill="1" applyBorder="1"/>
    <xf numFmtId="164" fontId="12" fillId="9" borderId="1" xfId="1" applyNumberFormat="1" applyFont="1" applyFill="1" applyBorder="1"/>
    <xf numFmtId="0" fontId="15" fillId="5" borderId="0" xfId="0" applyFont="1" applyFill="1"/>
    <xf numFmtId="0" fontId="0" fillId="5" borderId="0" xfId="0" applyFont="1" applyFill="1" applyAlignment="1">
      <alignment horizontal="center"/>
    </xf>
    <xf numFmtId="0" fontId="0" fillId="5" borderId="0" xfId="0" applyFont="1" applyFill="1"/>
  </cellXfs>
  <cellStyles count="3">
    <cellStyle name="Komma" xfId="1" builtinId="3"/>
    <cellStyle name="Normal" xfId="0" builtinId="0"/>
    <cellStyle name="Uthevingsfarge1" xfId="2" builtinId="29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2F94-F074-43C1-B6FC-BF25E0DE1A2B}">
  <sheetPr>
    <tabColor theme="9" tint="-0.249977111117893"/>
  </sheetPr>
  <dimension ref="A2:H27"/>
  <sheetViews>
    <sheetView tabSelected="1" zoomScaleNormal="100" workbookViewId="0">
      <selection activeCell="B1" sqref="B1"/>
    </sheetView>
  </sheetViews>
  <sheetFormatPr baseColWidth="10" defaultColWidth="11.140625" defaultRowHeight="15" x14ac:dyDescent="0.25"/>
  <cols>
    <col min="1" max="1" width="5.28515625" style="1" customWidth="1"/>
    <col min="2" max="2" width="65.140625" style="2" customWidth="1"/>
    <col min="3" max="7" width="16.5703125" style="2" customWidth="1"/>
    <col min="8" max="16384" width="11.140625" style="2"/>
  </cols>
  <sheetData>
    <row r="2" spans="1:8" x14ac:dyDescent="0.25">
      <c r="B2" s="20" t="s">
        <v>53</v>
      </c>
      <c r="C2" s="20">
        <v>2025</v>
      </c>
      <c r="D2" s="20">
        <v>2026</v>
      </c>
      <c r="E2" s="20">
        <v>2027</v>
      </c>
      <c r="F2" s="20">
        <v>2028</v>
      </c>
      <c r="G2" s="20" t="s">
        <v>36</v>
      </c>
    </row>
    <row r="3" spans="1:8" x14ac:dyDescent="0.25">
      <c r="B3" s="3" t="s">
        <v>19</v>
      </c>
      <c r="C3" s="7">
        <v>-1143000000</v>
      </c>
      <c r="D3" s="7">
        <v>-1155000000</v>
      </c>
      <c r="E3" s="7">
        <v>-1153000000</v>
      </c>
      <c r="F3" s="7">
        <v>-1165000000</v>
      </c>
      <c r="G3" s="9">
        <f>SUM(C3:F3)</f>
        <v>-4616000000</v>
      </c>
    </row>
    <row r="4" spans="1:8" x14ac:dyDescent="0.25">
      <c r="B4" s="3" t="s">
        <v>20</v>
      </c>
      <c r="C4" s="7">
        <v>1188000000</v>
      </c>
      <c r="D4" s="7">
        <v>1171000000</v>
      </c>
      <c r="E4" s="7">
        <v>1167000000</v>
      </c>
      <c r="F4" s="7">
        <v>1167000000</v>
      </c>
      <c r="G4" s="9">
        <f t="shared" ref="G4:G7" si="0">SUM(C4:F4)</f>
        <v>4693000000</v>
      </c>
    </row>
    <row r="5" spans="1:8" x14ac:dyDescent="0.25">
      <c r="B5" s="3" t="s">
        <v>21</v>
      </c>
      <c r="C5" s="7">
        <v>72000000</v>
      </c>
      <c r="D5" s="7">
        <v>76000000</v>
      </c>
      <c r="E5" s="7">
        <v>81000000</v>
      </c>
      <c r="F5" s="7">
        <v>81000000</v>
      </c>
      <c r="G5" s="9">
        <f t="shared" si="0"/>
        <v>310000000</v>
      </c>
    </row>
    <row r="6" spans="1:8" x14ac:dyDescent="0.25">
      <c r="B6" s="3" t="s">
        <v>22</v>
      </c>
      <c r="C6" s="7">
        <v>-67000000</v>
      </c>
      <c r="D6" s="7">
        <v>-67000000</v>
      </c>
      <c r="E6" s="7">
        <v>-67000000</v>
      </c>
      <c r="F6" s="7">
        <v>-67000000</v>
      </c>
      <c r="G6" s="9">
        <f t="shared" si="0"/>
        <v>-268000000</v>
      </c>
    </row>
    <row r="7" spans="1:8" s="52" customFormat="1" x14ac:dyDescent="0.25">
      <c r="A7" s="51"/>
      <c r="B7" s="21" t="s">
        <v>82</v>
      </c>
      <c r="C7" s="22">
        <f>SUM(C3:C6)</f>
        <v>50000000</v>
      </c>
      <c r="D7" s="22">
        <f t="shared" ref="D7:F7" si="1">SUM(D3:D6)</f>
        <v>25000000</v>
      </c>
      <c r="E7" s="22">
        <f t="shared" si="1"/>
        <v>28000000</v>
      </c>
      <c r="F7" s="22">
        <f t="shared" si="1"/>
        <v>16000000</v>
      </c>
      <c r="G7" s="22">
        <f t="shared" si="0"/>
        <v>119000000</v>
      </c>
    </row>
    <row r="8" spans="1:8" x14ac:dyDescent="0.25">
      <c r="B8" s="37" t="s">
        <v>71</v>
      </c>
      <c r="C8" s="38">
        <f>'Tiltak DRIFT'!C25</f>
        <v>1000000</v>
      </c>
      <c r="D8" s="38">
        <f>'Tiltak DRIFT'!D25</f>
        <v>1000000</v>
      </c>
      <c r="E8" s="38">
        <f>'Tiltak DRIFT'!E25</f>
        <v>200000</v>
      </c>
      <c r="F8" s="38">
        <f>'Tiltak DRIFT'!F25</f>
        <v>200000</v>
      </c>
      <c r="G8" s="38">
        <f>'Tiltak DRIFT'!G25</f>
        <v>2400000</v>
      </c>
      <c r="H8" s="45" t="s">
        <v>69</v>
      </c>
    </row>
    <row r="9" spans="1:8" x14ac:dyDescent="0.25">
      <c r="B9" s="39" t="s">
        <v>72</v>
      </c>
      <c r="C9" s="40">
        <f>'Tiltak INVESTERING'!C35</f>
        <v>9000000</v>
      </c>
      <c r="D9" s="40">
        <f>'Tiltak INVESTERING'!D35</f>
        <v>12150000</v>
      </c>
      <c r="E9" s="40">
        <f>'Tiltak INVESTERING'!E35</f>
        <v>12150000</v>
      </c>
      <c r="F9" s="40">
        <f>'Tiltak INVESTERING'!F35</f>
        <v>12150000</v>
      </c>
      <c r="G9" s="40">
        <f>SUM(C9:F9)</f>
        <v>45450000</v>
      </c>
      <c r="H9" s="46" t="s">
        <v>70</v>
      </c>
    </row>
    <row r="10" spans="1:8" x14ac:dyDescent="0.25">
      <c r="B10" s="21" t="s">
        <v>51</v>
      </c>
      <c r="C10" s="22">
        <f>C7+C8+C9</f>
        <v>60000000</v>
      </c>
      <c r="D10" s="22">
        <f t="shared" ref="D10:G10" si="2">D7+D8+D9</f>
        <v>38150000</v>
      </c>
      <c r="E10" s="22">
        <f t="shared" si="2"/>
        <v>40350000</v>
      </c>
      <c r="F10" s="22">
        <f t="shared" si="2"/>
        <v>28350000</v>
      </c>
      <c r="G10" s="22">
        <f t="shared" si="2"/>
        <v>166850000</v>
      </c>
    </row>
    <row r="12" spans="1:8" x14ac:dyDescent="0.25">
      <c r="B12" s="20" t="s">
        <v>60</v>
      </c>
      <c r="C12" s="20">
        <v>2025</v>
      </c>
      <c r="D12" s="20">
        <v>2026</v>
      </c>
      <c r="E12" s="20">
        <v>2027</v>
      </c>
      <c r="F12" s="20">
        <v>2028</v>
      </c>
      <c r="G12" s="20" t="s">
        <v>36</v>
      </c>
    </row>
    <row r="13" spans="1:8" x14ac:dyDescent="0.25">
      <c r="B13" s="26" t="s">
        <v>61</v>
      </c>
      <c r="C13" s="27">
        <f>-C7</f>
        <v>-50000000</v>
      </c>
      <c r="D13" s="27">
        <f>-D7</f>
        <v>-25000000</v>
      </c>
      <c r="E13" s="27">
        <f>-E7</f>
        <v>-28000000</v>
      </c>
      <c r="F13" s="27">
        <f>-F7</f>
        <v>-16000000</v>
      </c>
      <c r="G13" s="28">
        <f>SUM(C13:F13)</f>
        <v>-119000000</v>
      </c>
      <c r="H13" s="2" t="s">
        <v>68</v>
      </c>
    </row>
    <row r="14" spans="1:8" x14ac:dyDescent="0.25">
      <c r="B14" s="26" t="s">
        <v>65</v>
      </c>
      <c r="C14" s="27">
        <f>-(C8+C9)</f>
        <v>-10000000</v>
      </c>
      <c r="D14" s="27">
        <f>-(D8+D9)</f>
        <v>-13150000</v>
      </c>
      <c r="E14" s="27">
        <f>-(E8+E9)</f>
        <v>-12350000</v>
      </c>
      <c r="F14" s="27">
        <f>-(F8+F9)</f>
        <v>-12350000</v>
      </c>
      <c r="G14" s="28">
        <f t="shared" ref="G14" si="3">SUM(C14:F14)</f>
        <v>-47850000</v>
      </c>
      <c r="H14" s="2" t="s">
        <v>77</v>
      </c>
    </row>
    <row r="15" spans="1:8" x14ac:dyDescent="0.25">
      <c r="B15" s="31" t="s">
        <v>64</v>
      </c>
      <c r="C15" s="28">
        <f>SUM(C12:C14)</f>
        <v>-59997975</v>
      </c>
      <c r="D15" s="28">
        <f>SUM(D12:D14)</f>
        <v>-38147974</v>
      </c>
      <c r="E15" s="28">
        <f>SUM(E12:E14)</f>
        <v>-40347973</v>
      </c>
      <c r="F15" s="28">
        <f>SUM(F12:F14)</f>
        <v>-28347972</v>
      </c>
      <c r="G15" s="28">
        <f>SUM(G12:G14)</f>
        <v>-166850000</v>
      </c>
    </row>
    <row r="16" spans="1:8" x14ac:dyDescent="0.25">
      <c r="B16" s="41"/>
      <c r="C16" s="42"/>
      <c r="D16" s="42"/>
      <c r="E16" s="42"/>
      <c r="F16" s="42"/>
      <c r="G16" s="42"/>
    </row>
    <row r="17" spans="2:8" x14ac:dyDescent="0.25">
      <c r="B17" s="43" t="s">
        <v>73</v>
      </c>
      <c r="C17" s="44">
        <f>174000000+C15</f>
        <v>114002025</v>
      </c>
      <c r="D17" s="44">
        <f>C17+D15</f>
        <v>75854051</v>
      </c>
      <c r="E17" s="44">
        <f t="shared" ref="E17:F17" si="4">D17+E15</f>
        <v>35506078</v>
      </c>
      <c r="F17" s="44">
        <f t="shared" si="4"/>
        <v>7158106</v>
      </c>
    </row>
    <row r="19" spans="2:8" x14ac:dyDescent="0.25">
      <c r="B19" s="18" t="s">
        <v>63</v>
      </c>
      <c r="C19" s="18">
        <v>2025</v>
      </c>
      <c r="D19" s="18">
        <v>2026</v>
      </c>
      <c r="E19" s="18">
        <v>2027</v>
      </c>
      <c r="F19" s="18">
        <v>2028</v>
      </c>
      <c r="G19" s="18" t="s">
        <v>36</v>
      </c>
    </row>
    <row r="20" spans="2:8" x14ac:dyDescent="0.25">
      <c r="B20" s="23" t="s">
        <v>62</v>
      </c>
      <c r="C20" s="24">
        <v>210410000</v>
      </c>
      <c r="D20" s="24">
        <v>75138000</v>
      </c>
      <c r="E20" s="24">
        <v>55963000</v>
      </c>
      <c r="F20" s="24">
        <v>15638000</v>
      </c>
      <c r="G20" s="25">
        <f>SUM(C20:F20)</f>
        <v>357149000</v>
      </c>
      <c r="H20" s="46" t="s">
        <v>74</v>
      </c>
    </row>
    <row r="21" spans="2:8" x14ac:dyDescent="0.25">
      <c r="B21" s="23" t="s">
        <v>59</v>
      </c>
      <c r="C21" s="24">
        <f>'Tiltak INVESTERING'!C29</f>
        <v>100000000</v>
      </c>
      <c r="D21" s="24">
        <f>'Tiltak INVESTERING'!D29</f>
        <v>35000000</v>
      </c>
      <c r="E21" s="24">
        <f>'Tiltak INVESTERING'!E29</f>
        <v>0</v>
      </c>
      <c r="F21" s="24">
        <f>'Tiltak INVESTERING'!F29</f>
        <v>0</v>
      </c>
      <c r="G21" s="25">
        <f>'Tiltak INVESTERING'!G29</f>
        <v>135000000</v>
      </c>
      <c r="H21" s="46" t="s">
        <v>70</v>
      </c>
    </row>
    <row r="22" spans="2:8" x14ac:dyDescent="0.25">
      <c r="B22" s="48" t="s">
        <v>58</v>
      </c>
      <c r="C22" s="49">
        <f>C20+C21</f>
        <v>310410000</v>
      </c>
      <c r="D22" s="49">
        <f t="shared" ref="D22:F22" si="5">D20+D21</f>
        <v>110138000</v>
      </c>
      <c r="E22" s="49">
        <f t="shared" si="5"/>
        <v>55963000</v>
      </c>
      <c r="F22" s="49">
        <f t="shared" si="5"/>
        <v>15638000</v>
      </c>
      <c r="G22" s="49">
        <f t="shared" ref="G22" si="6">SUM(C22:F22)</f>
        <v>492149000</v>
      </c>
    </row>
    <row r="27" spans="2:8" x14ac:dyDescent="0.25">
      <c r="G27" s="50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C973-8DB0-4A4A-BC6B-91D5AD64F789}">
  <sheetPr>
    <tabColor theme="4"/>
  </sheetPr>
  <dimension ref="A1:G37"/>
  <sheetViews>
    <sheetView zoomScaleNormal="100" workbookViewId="0">
      <selection activeCell="C2" sqref="C2:G2"/>
    </sheetView>
  </sheetViews>
  <sheetFormatPr baseColWidth="10" defaultColWidth="11.140625" defaultRowHeight="15" x14ac:dyDescent="0.25"/>
  <cols>
    <col min="1" max="1" width="5.28515625" style="1" customWidth="1"/>
    <col min="2" max="2" width="69.7109375" style="2" customWidth="1"/>
    <col min="3" max="7" width="14.28515625" style="2" customWidth="1"/>
    <col min="8" max="16384" width="11.140625" style="2"/>
  </cols>
  <sheetData>
    <row r="1" spans="1:7" ht="15.75" x14ac:dyDescent="0.25">
      <c r="B1" s="13" t="s">
        <v>34</v>
      </c>
      <c r="E1" s="13" t="s">
        <v>35</v>
      </c>
    </row>
    <row r="2" spans="1:7" x14ac:dyDescent="0.25">
      <c r="B2" s="5" t="s">
        <v>14</v>
      </c>
      <c r="C2" s="47"/>
      <c r="D2" s="47"/>
      <c r="E2" s="47"/>
      <c r="F2" s="47"/>
      <c r="G2" s="47"/>
    </row>
    <row r="4" spans="1:7" x14ac:dyDescent="0.25">
      <c r="A4" s="5" t="s">
        <v>12</v>
      </c>
      <c r="B4" s="5" t="s">
        <v>47</v>
      </c>
      <c r="C4" s="5">
        <v>2025</v>
      </c>
      <c r="D4" s="5">
        <v>2026</v>
      </c>
      <c r="E4" s="5">
        <v>2027</v>
      </c>
      <c r="F4" s="5">
        <v>2028</v>
      </c>
      <c r="G4" s="5" t="s">
        <v>36</v>
      </c>
    </row>
    <row r="5" spans="1:7" x14ac:dyDescent="0.25">
      <c r="A5" s="4" t="s">
        <v>0</v>
      </c>
      <c r="B5" s="6" t="s">
        <v>38</v>
      </c>
      <c r="C5" s="8">
        <v>800000</v>
      </c>
      <c r="D5" s="8">
        <v>800000</v>
      </c>
      <c r="E5" s="8"/>
      <c r="F5" s="8"/>
      <c r="G5" s="9">
        <f t="shared" ref="G5:G26" si="0">SUM(C5:F5)</f>
        <v>1600000</v>
      </c>
    </row>
    <row r="6" spans="1:7" ht="45" x14ac:dyDescent="0.25">
      <c r="A6" s="4" t="s">
        <v>1</v>
      </c>
      <c r="B6" s="6" t="s">
        <v>67</v>
      </c>
      <c r="C6" s="8">
        <v>700000</v>
      </c>
      <c r="D6" s="8">
        <v>700000</v>
      </c>
      <c r="E6" s="8">
        <v>700000</v>
      </c>
      <c r="F6" s="8">
        <v>700000</v>
      </c>
      <c r="G6" s="9">
        <f t="shared" si="0"/>
        <v>2800000</v>
      </c>
    </row>
    <row r="7" spans="1:7" x14ac:dyDescent="0.25">
      <c r="A7" s="4" t="s">
        <v>2</v>
      </c>
      <c r="B7" s="6" t="s">
        <v>39</v>
      </c>
      <c r="C7" s="8">
        <v>-500000</v>
      </c>
      <c r="D7" s="8">
        <v>-500000</v>
      </c>
      <c r="E7" s="8">
        <v>-500000</v>
      </c>
      <c r="F7" s="8">
        <v>-500000</v>
      </c>
      <c r="G7" s="9">
        <f t="shared" si="0"/>
        <v>-2000000</v>
      </c>
    </row>
    <row r="8" spans="1:7" x14ac:dyDescent="0.25">
      <c r="A8" s="4" t="s">
        <v>3</v>
      </c>
      <c r="B8" s="6"/>
      <c r="C8" s="8"/>
      <c r="D8" s="8"/>
      <c r="E8" s="8"/>
      <c r="F8" s="8"/>
      <c r="G8" s="9">
        <f t="shared" si="0"/>
        <v>0</v>
      </c>
    </row>
    <row r="9" spans="1:7" x14ac:dyDescent="0.25">
      <c r="A9" s="4" t="s">
        <v>4</v>
      </c>
      <c r="B9" s="6"/>
      <c r="C9" s="8"/>
      <c r="D9" s="8"/>
      <c r="E9" s="8"/>
      <c r="F9" s="8"/>
      <c r="G9" s="9">
        <f t="shared" si="0"/>
        <v>0</v>
      </c>
    </row>
    <row r="10" spans="1:7" x14ac:dyDescent="0.25">
      <c r="A10" s="4" t="s">
        <v>5</v>
      </c>
      <c r="B10" s="6"/>
      <c r="C10" s="8"/>
      <c r="D10" s="8"/>
      <c r="E10" s="8"/>
      <c r="F10" s="8"/>
      <c r="G10" s="9">
        <f t="shared" si="0"/>
        <v>0</v>
      </c>
    </row>
    <row r="11" spans="1:7" x14ac:dyDescent="0.25">
      <c r="A11" s="4" t="s">
        <v>6</v>
      </c>
      <c r="B11" s="6"/>
      <c r="C11" s="8"/>
      <c r="D11" s="8"/>
      <c r="E11" s="8"/>
      <c r="F11" s="8"/>
      <c r="G11" s="9">
        <f t="shared" si="0"/>
        <v>0</v>
      </c>
    </row>
    <row r="12" spans="1:7" x14ac:dyDescent="0.25">
      <c r="A12" s="4" t="s">
        <v>7</v>
      </c>
      <c r="B12" s="6"/>
      <c r="C12" s="8"/>
      <c r="D12" s="8"/>
      <c r="E12" s="8"/>
      <c r="F12" s="8"/>
      <c r="G12" s="9">
        <f t="shared" si="0"/>
        <v>0</v>
      </c>
    </row>
    <row r="13" spans="1:7" x14ac:dyDescent="0.25">
      <c r="A13" s="4" t="s">
        <v>8</v>
      </c>
      <c r="B13" s="6"/>
      <c r="C13" s="8"/>
      <c r="D13" s="8"/>
      <c r="E13" s="8"/>
      <c r="F13" s="8"/>
      <c r="G13" s="9">
        <f t="shared" si="0"/>
        <v>0</v>
      </c>
    </row>
    <row r="14" spans="1:7" x14ac:dyDescent="0.25">
      <c r="A14" s="4" t="s">
        <v>9</v>
      </c>
      <c r="B14" s="6"/>
      <c r="C14" s="8"/>
      <c r="D14" s="8"/>
      <c r="E14" s="8"/>
      <c r="F14" s="8"/>
      <c r="G14" s="9">
        <f t="shared" si="0"/>
        <v>0</v>
      </c>
    </row>
    <row r="15" spans="1:7" x14ac:dyDescent="0.25">
      <c r="A15" s="4" t="s">
        <v>10</v>
      </c>
      <c r="B15" s="6"/>
      <c r="C15" s="8"/>
      <c r="D15" s="8"/>
      <c r="E15" s="8"/>
      <c r="F15" s="8"/>
      <c r="G15" s="9">
        <f t="shared" si="0"/>
        <v>0</v>
      </c>
    </row>
    <row r="16" spans="1:7" x14ac:dyDescent="0.25">
      <c r="A16" s="4" t="s">
        <v>11</v>
      </c>
      <c r="B16" s="6"/>
      <c r="C16" s="8"/>
      <c r="D16" s="8"/>
      <c r="E16" s="8"/>
      <c r="F16" s="8"/>
      <c r="G16" s="9">
        <f t="shared" si="0"/>
        <v>0</v>
      </c>
    </row>
    <row r="17" spans="1:7" x14ac:dyDescent="0.25">
      <c r="A17" s="4" t="s">
        <v>15</v>
      </c>
      <c r="B17" s="6"/>
      <c r="C17" s="8"/>
      <c r="D17" s="8"/>
      <c r="E17" s="8"/>
      <c r="F17" s="8"/>
      <c r="G17" s="9">
        <f t="shared" si="0"/>
        <v>0</v>
      </c>
    </row>
    <row r="18" spans="1:7" x14ac:dyDescent="0.25">
      <c r="A18" s="4" t="s">
        <v>16</v>
      </c>
      <c r="B18" s="6"/>
      <c r="C18" s="8"/>
      <c r="D18" s="8"/>
      <c r="E18" s="8"/>
      <c r="F18" s="8"/>
      <c r="G18" s="9">
        <f t="shared" si="0"/>
        <v>0</v>
      </c>
    </row>
    <row r="19" spans="1:7" x14ac:dyDescent="0.25">
      <c r="A19" s="4" t="s">
        <v>17</v>
      </c>
      <c r="B19" s="6"/>
      <c r="C19" s="8"/>
      <c r="D19" s="8"/>
      <c r="E19" s="8"/>
      <c r="F19" s="8"/>
      <c r="G19" s="9">
        <f t="shared" si="0"/>
        <v>0</v>
      </c>
    </row>
    <row r="20" spans="1:7" x14ac:dyDescent="0.25">
      <c r="A20" s="4" t="s">
        <v>18</v>
      </c>
      <c r="B20" s="6"/>
      <c r="C20" s="8"/>
      <c r="D20" s="8"/>
      <c r="E20" s="8"/>
      <c r="F20" s="8"/>
      <c r="G20" s="9">
        <f t="shared" si="0"/>
        <v>0</v>
      </c>
    </row>
    <row r="21" spans="1:7" x14ac:dyDescent="0.25">
      <c r="A21" s="4" t="s">
        <v>23</v>
      </c>
      <c r="B21" s="6"/>
      <c r="C21" s="8"/>
      <c r="D21" s="8"/>
      <c r="E21" s="8"/>
      <c r="F21" s="8"/>
      <c r="G21" s="9">
        <f t="shared" si="0"/>
        <v>0</v>
      </c>
    </row>
    <row r="22" spans="1:7" x14ac:dyDescent="0.25">
      <c r="A22" s="4" t="s">
        <v>24</v>
      </c>
      <c r="B22" s="6"/>
      <c r="C22" s="8"/>
      <c r="D22" s="8"/>
      <c r="E22" s="8"/>
      <c r="F22" s="8"/>
      <c r="G22" s="9">
        <f t="shared" si="0"/>
        <v>0</v>
      </c>
    </row>
    <row r="23" spans="1:7" x14ac:dyDescent="0.25">
      <c r="A23" s="4" t="s">
        <v>25</v>
      </c>
      <c r="B23" s="6"/>
      <c r="C23" s="8"/>
      <c r="D23" s="8"/>
      <c r="E23" s="8"/>
      <c r="F23" s="8"/>
      <c r="G23" s="9">
        <f t="shared" si="0"/>
        <v>0</v>
      </c>
    </row>
    <row r="24" spans="1:7" x14ac:dyDescent="0.25">
      <c r="A24" s="4" t="s">
        <v>26</v>
      </c>
      <c r="B24" s="6"/>
      <c r="C24" s="8"/>
      <c r="D24" s="8"/>
      <c r="E24" s="8"/>
      <c r="F24" s="8"/>
      <c r="G24" s="9">
        <f t="shared" si="0"/>
        <v>0</v>
      </c>
    </row>
    <row r="25" spans="1:7" x14ac:dyDescent="0.25">
      <c r="A25" s="4"/>
      <c r="B25" s="10" t="s">
        <v>57</v>
      </c>
      <c r="C25" s="11">
        <f>SUM(C5:C24)</f>
        <v>1000000</v>
      </c>
      <c r="D25" s="11">
        <f>SUM(D5:D24)</f>
        <v>1000000</v>
      </c>
      <c r="E25" s="11">
        <f>SUM(E5:E24)</f>
        <v>200000</v>
      </c>
      <c r="F25" s="11">
        <f>SUM(F5:F24)</f>
        <v>200000</v>
      </c>
      <c r="G25" s="11">
        <f t="shared" si="0"/>
        <v>2400000</v>
      </c>
    </row>
    <row r="26" spans="1:7" x14ac:dyDescent="0.25">
      <c r="B26" s="19" t="s">
        <v>78</v>
      </c>
      <c r="C26" s="14">
        <f>-C25</f>
        <v>-1000000</v>
      </c>
      <c r="D26" s="14">
        <f>-D25</f>
        <v>-1000000</v>
      </c>
      <c r="E26" s="14">
        <f>-E25</f>
        <v>-200000</v>
      </c>
      <c r="F26" s="14">
        <f>-F25</f>
        <v>-200000</v>
      </c>
      <c r="G26" s="14">
        <f t="shared" si="0"/>
        <v>-2400000</v>
      </c>
    </row>
    <row r="28" spans="1:7" x14ac:dyDescent="0.25">
      <c r="A28" s="12" t="s">
        <v>13</v>
      </c>
    </row>
    <row r="29" spans="1:7" x14ac:dyDescent="0.25">
      <c r="A29" s="2" t="s">
        <v>29</v>
      </c>
    </row>
    <row r="30" spans="1:7" x14ac:dyDescent="0.25">
      <c r="A30" s="2" t="s">
        <v>30</v>
      </c>
    </row>
    <row r="31" spans="1:7" x14ac:dyDescent="0.25">
      <c r="A31" s="2" t="s">
        <v>31</v>
      </c>
    </row>
    <row r="32" spans="1:7" x14ac:dyDescent="0.25">
      <c r="A32" s="2" t="s">
        <v>32</v>
      </c>
    </row>
    <row r="33" spans="1:2" x14ac:dyDescent="0.25">
      <c r="B33" s="2" t="s">
        <v>27</v>
      </c>
    </row>
    <row r="34" spans="1:2" x14ac:dyDescent="0.25">
      <c r="B34" s="2" t="s">
        <v>28</v>
      </c>
    </row>
    <row r="35" spans="1:2" x14ac:dyDescent="0.25">
      <c r="A35" s="2" t="s">
        <v>33</v>
      </c>
    </row>
    <row r="36" spans="1:2" x14ac:dyDescent="0.25">
      <c r="B36" s="2" t="s">
        <v>37</v>
      </c>
    </row>
    <row r="37" spans="1:2" x14ac:dyDescent="0.25">
      <c r="B37" s="15" t="s">
        <v>81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AB86-2575-4AB1-9A0B-917C8D7C9E64}">
  <sheetPr>
    <tabColor rgb="FF7030A0"/>
  </sheetPr>
  <dimension ref="A1:G49"/>
  <sheetViews>
    <sheetView zoomScaleNormal="100" workbookViewId="0">
      <selection activeCell="C2" sqref="C2:G2"/>
    </sheetView>
  </sheetViews>
  <sheetFormatPr baseColWidth="10" defaultColWidth="11.140625" defaultRowHeight="15" x14ac:dyDescent="0.25"/>
  <cols>
    <col min="1" max="1" width="5.28515625" style="1" customWidth="1"/>
    <col min="2" max="2" width="69.7109375" style="2" customWidth="1"/>
    <col min="3" max="7" width="13.42578125" style="2" customWidth="1"/>
    <col min="8" max="16384" width="11.140625" style="2"/>
  </cols>
  <sheetData>
    <row r="1" spans="1:7" ht="15.75" x14ac:dyDescent="0.25">
      <c r="B1" s="17" t="s">
        <v>34</v>
      </c>
      <c r="E1" s="17" t="s">
        <v>46</v>
      </c>
    </row>
    <row r="2" spans="1:7" x14ac:dyDescent="0.25">
      <c r="B2" s="18" t="s">
        <v>14</v>
      </c>
      <c r="C2" s="47"/>
      <c r="D2" s="47"/>
      <c r="E2" s="47"/>
      <c r="F2" s="47"/>
      <c r="G2" s="47"/>
    </row>
    <row r="4" spans="1:7" x14ac:dyDescent="0.25">
      <c r="B4" s="18" t="s">
        <v>75</v>
      </c>
      <c r="C4" s="18">
        <v>2025</v>
      </c>
      <c r="D4" s="18">
        <v>2026</v>
      </c>
      <c r="E4" s="18">
        <v>2027</v>
      </c>
      <c r="F4" s="18">
        <v>2028</v>
      </c>
      <c r="G4" s="18" t="s">
        <v>36</v>
      </c>
    </row>
    <row r="5" spans="1:7" x14ac:dyDescent="0.25">
      <c r="B5" s="32" t="s">
        <v>76</v>
      </c>
      <c r="C5" s="33">
        <v>210410000</v>
      </c>
      <c r="D5" s="33">
        <v>75138000</v>
      </c>
      <c r="E5" s="33">
        <v>55963000</v>
      </c>
      <c r="F5" s="33">
        <v>15638000</v>
      </c>
      <c r="G5" s="34">
        <f>SUM(C5:F5)</f>
        <v>357149000</v>
      </c>
    </row>
    <row r="6" spans="1:7" x14ac:dyDescent="0.25">
      <c r="B6" s="30" t="s">
        <v>54</v>
      </c>
    </row>
    <row r="8" spans="1:7" x14ac:dyDescent="0.25">
      <c r="A8" s="18" t="s">
        <v>12</v>
      </c>
      <c r="B8" s="18" t="s">
        <v>48</v>
      </c>
      <c r="C8" s="18">
        <v>2025</v>
      </c>
      <c r="D8" s="18">
        <v>2026</v>
      </c>
      <c r="E8" s="18">
        <v>2027</v>
      </c>
      <c r="F8" s="18">
        <v>2028</v>
      </c>
      <c r="G8" s="18" t="s">
        <v>36</v>
      </c>
    </row>
    <row r="9" spans="1:7" ht="45" x14ac:dyDescent="0.25">
      <c r="A9" s="4" t="s">
        <v>0</v>
      </c>
      <c r="B9" s="6" t="s">
        <v>45</v>
      </c>
      <c r="C9" s="8">
        <v>100000000</v>
      </c>
      <c r="D9" s="8">
        <v>50000000</v>
      </c>
      <c r="E9" s="8"/>
      <c r="F9" s="8"/>
      <c r="G9" s="9">
        <f>SUM(C9:F9)</f>
        <v>150000000</v>
      </c>
    </row>
    <row r="10" spans="1:7" x14ac:dyDescent="0.25">
      <c r="A10" s="4" t="s">
        <v>1</v>
      </c>
      <c r="B10" s="6" t="s">
        <v>44</v>
      </c>
      <c r="C10" s="8"/>
      <c r="D10" s="8">
        <v>-15000000</v>
      </c>
      <c r="E10" s="8"/>
      <c r="F10" s="8"/>
      <c r="G10" s="9">
        <f t="shared" ref="G10:G28" si="0">SUM(C10:F10)</f>
        <v>-15000000</v>
      </c>
    </row>
    <row r="11" spans="1:7" x14ac:dyDescent="0.25">
      <c r="A11" s="4" t="s">
        <v>2</v>
      </c>
      <c r="B11" s="6"/>
      <c r="C11" s="8"/>
      <c r="D11" s="8"/>
      <c r="E11" s="8"/>
      <c r="F11" s="8"/>
      <c r="G11" s="9">
        <f t="shared" si="0"/>
        <v>0</v>
      </c>
    </row>
    <row r="12" spans="1:7" x14ac:dyDescent="0.25">
      <c r="A12" s="4" t="s">
        <v>3</v>
      </c>
      <c r="B12" s="6"/>
      <c r="C12" s="8"/>
      <c r="D12" s="8"/>
      <c r="E12" s="8"/>
      <c r="F12" s="8"/>
      <c r="G12" s="9">
        <f t="shared" si="0"/>
        <v>0</v>
      </c>
    </row>
    <row r="13" spans="1:7" x14ac:dyDescent="0.25">
      <c r="A13" s="4" t="s">
        <v>4</v>
      </c>
      <c r="B13" s="6"/>
      <c r="C13" s="8"/>
      <c r="D13" s="8"/>
      <c r="E13" s="8"/>
      <c r="F13" s="8"/>
      <c r="G13" s="9">
        <f t="shared" si="0"/>
        <v>0</v>
      </c>
    </row>
    <row r="14" spans="1:7" x14ac:dyDescent="0.25">
      <c r="A14" s="4" t="s">
        <v>5</v>
      </c>
      <c r="B14" s="6"/>
      <c r="C14" s="8"/>
      <c r="D14" s="8"/>
      <c r="E14" s="8"/>
      <c r="F14" s="8"/>
      <c r="G14" s="9">
        <f t="shared" si="0"/>
        <v>0</v>
      </c>
    </row>
    <row r="15" spans="1:7" x14ac:dyDescent="0.25">
      <c r="A15" s="4" t="s">
        <v>6</v>
      </c>
      <c r="B15" s="6"/>
      <c r="C15" s="8"/>
      <c r="D15" s="8"/>
      <c r="E15" s="8"/>
      <c r="F15" s="8"/>
      <c r="G15" s="9">
        <f t="shared" si="0"/>
        <v>0</v>
      </c>
    </row>
    <row r="16" spans="1:7" x14ac:dyDescent="0.25">
      <c r="A16" s="4" t="s">
        <v>7</v>
      </c>
      <c r="B16" s="6"/>
      <c r="C16" s="8"/>
      <c r="D16" s="8"/>
      <c r="E16" s="8"/>
      <c r="F16" s="8"/>
      <c r="G16" s="9">
        <f t="shared" si="0"/>
        <v>0</v>
      </c>
    </row>
    <row r="17" spans="1:7" x14ac:dyDescent="0.25">
      <c r="A17" s="4" t="s">
        <v>8</v>
      </c>
      <c r="B17" s="6"/>
      <c r="C17" s="8"/>
      <c r="D17" s="8"/>
      <c r="E17" s="8"/>
      <c r="F17" s="8"/>
      <c r="G17" s="9">
        <f t="shared" si="0"/>
        <v>0</v>
      </c>
    </row>
    <row r="18" spans="1:7" x14ac:dyDescent="0.25">
      <c r="A18" s="4" t="s">
        <v>9</v>
      </c>
      <c r="B18" s="6"/>
      <c r="C18" s="8"/>
      <c r="D18" s="8"/>
      <c r="E18" s="8"/>
      <c r="F18" s="8"/>
      <c r="G18" s="9">
        <f t="shared" si="0"/>
        <v>0</v>
      </c>
    </row>
    <row r="19" spans="1:7" x14ac:dyDescent="0.25">
      <c r="A19" s="4" t="s">
        <v>10</v>
      </c>
      <c r="B19" s="6"/>
      <c r="C19" s="8"/>
      <c r="D19" s="8"/>
      <c r="E19" s="8"/>
      <c r="F19" s="8"/>
      <c r="G19" s="9">
        <f t="shared" si="0"/>
        <v>0</v>
      </c>
    </row>
    <row r="20" spans="1:7" x14ac:dyDescent="0.25">
      <c r="A20" s="4" t="s">
        <v>11</v>
      </c>
      <c r="B20" s="6"/>
      <c r="C20" s="8"/>
      <c r="D20" s="8"/>
      <c r="E20" s="8"/>
      <c r="F20" s="8"/>
      <c r="G20" s="9">
        <f t="shared" si="0"/>
        <v>0</v>
      </c>
    </row>
    <row r="21" spans="1:7" x14ac:dyDescent="0.25">
      <c r="A21" s="4" t="s">
        <v>15</v>
      </c>
      <c r="B21" s="6"/>
      <c r="C21" s="8"/>
      <c r="D21" s="8"/>
      <c r="E21" s="8"/>
      <c r="F21" s="8"/>
      <c r="G21" s="9">
        <f t="shared" si="0"/>
        <v>0</v>
      </c>
    </row>
    <row r="22" spans="1:7" x14ac:dyDescent="0.25">
      <c r="A22" s="4" t="s">
        <v>16</v>
      </c>
      <c r="B22" s="6"/>
      <c r="C22" s="8"/>
      <c r="D22" s="8"/>
      <c r="E22" s="8"/>
      <c r="F22" s="8"/>
      <c r="G22" s="9">
        <f t="shared" si="0"/>
        <v>0</v>
      </c>
    </row>
    <row r="23" spans="1:7" x14ac:dyDescent="0.25">
      <c r="A23" s="4" t="s">
        <v>17</v>
      </c>
      <c r="B23" s="6"/>
      <c r="C23" s="8"/>
      <c r="D23" s="8"/>
      <c r="E23" s="8"/>
      <c r="F23" s="8"/>
      <c r="G23" s="9">
        <f t="shared" si="0"/>
        <v>0</v>
      </c>
    </row>
    <row r="24" spans="1:7" x14ac:dyDescent="0.25">
      <c r="A24" s="4" t="s">
        <v>18</v>
      </c>
      <c r="B24" s="6"/>
      <c r="C24" s="8"/>
      <c r="D24" s="8"/>
      <c r="E24" s="8"/>
      <c r="F24" s="8"/>
      <c r="G24" s="9">
        <f t="shared" si="0"/>
        <v>0</v>
      </c>
    </row>
    <row r="25" spans="1:7" x14ac:dyDescent="0.25">
      <c r="A25" s="4" t="s">
        <v>23</v>
      </c>
      <c r="B25" s="6"/>
      <c r="C25" s="8"/>
      <c r="D25" s="8"/>
      <c r="E25" s="8"/>
      <c r="F25" s="8"/>
      <c r="G25" s="9">
        <f t="shared" si="0"/>
        <v>0</v>
      </c>
    </row>
    <row r="26" spans="1:7" x14ac:dyDescent="0.25">
      <c r="A26" s="4" t="s">
        <v>24</v>
      </c>
      <c r="B26" s="6"/>
      <c r="C26" s="8"/>
      <c r="D26" s="8"/>
      <c r="E26" s="8"/>
      <c r="F26" s="8"/>
      <c r="G26" s="9">
        <f t="shared" si="0"/>
        <v>0</v>
      </c>
    </row>
    <row r="27" spans="1:7" x14ac:dyDescent="0.25">
      <c r="A27" s="4" t="s">
        <v>25</v>
      </c>
      <c r="B27" s="6"/>
      <c r="C27" s="8"/>
      <c r="D27" s="8"/>
      <c r="E27" s="8"/>
      <c r="F27" s="8"/>
      <c r="G27" s="9">
        <f t="shared" si="0"/>
        <v>0</v>
      </c>
    </row>
    <row r="28" spans="1:7" x14ac:dyDescent="0.25">
      <c r="A28" s="4" t="s">
        <v>26</v>
      </c>
      <c r="B28" s="6"/>
      <c r="C28" s="8"/>
      <c r="D28" s="8"/>
      <c r="E28" s="8"/>
      <c r="F28" s="8"/>
      <c r="G28" s="9">
        <f t="shared" si="0"/>
        <v>0</v>
      </c>
    </row>
    <row r="29" spans="1:7" s="12" customFormat="1" x14ac:dyDescent="0.25">
      <c r="A29" s="29"/>
      <c r="B29" s="35" t="s">
        <v>52</v>
      </c>
      <c r="C29" s="36">
        <f>SUM(C9:C28)</f>
        <v>100000000</v>
      </c>
      <c r="D29" s="36">
        <f t="shared" ref="D29:F29" si="1">SUM(D9:D28)</f>
        <v>35000000</v>
      </c>
      <c r="E29" s="36">
        <f t="shared" si="1"/>
        <v>0</v>
      </c>
      <c r="F29" s="36">
        <f t="shared" si="1"/>
        <v>0</v>
      </c>
      <c r="G29" s="36">
        <f>SUM(G9:G28)</f>
        <v>135000000</v>
      </c>
    </row>
    <row r="30" spans="1:7" x14ac:dyDescent="0.25">
      <c r="A30" s="2"/>
    </row>
    <row r="31" spans="1:7" x14ac:dyDescent="0.25">
      <c r="B31" s="18" t="s">
        <v>56</v>
      </c>
      <c r="C31" s="18">
        <v>2025</v>
      </c>
      <c r="D31" s="18">
        <v>2026</v>
      </c>
      <c r="E31" s="18">
        <v>2027</v>
      </c>
      <c r="F31" s="18">
        <v>2028</v>
      </c>
      <c r="G31" s="18" t="s">
        <v>36</v>
      </c>
    </row>
    <row r="32" spans="1:7" x14ac:dyDescent="0.25">
      <c r="B32" s="26" t="s">
        <v>50</v>
      </c>
      <c r="C32" s="27">
        <f>C29*0.05</f>
        <v>5000000</v>
      </c>
      <c r="D32" s="27">
        <f t="shared" ref="D32:F32" si="2">D29*0.05</f>
        <v>1750000</v>
      </c>
      <c r="E32" s="27">
        <f t="shared" si="2"/>
        <v>0</v>
      </c>
      <c r="F32" s="27">
        <f t="shared" si="2"/>
        <v>0</v>
      </c>
      <c r="G32" s="27">
        <f t="shared" ref="G32" si="3">G29*0.05</f>
        <v>6750000</v>
      </c>
    </row>
    <row r="33" spans="1:7" x14ac:dyDescent="0.25">
      <c r="B33" s="26" t="s">
        <v>49</v>
      </c>
      <c r="C33" s="27">
        <f>C29*0.04</f>
        <v>4000000</v>
      </c>
      <c r="D33" s="27">
        <f t="shared" ref="D33:F33" si="4">D29*0.04</f>
        <v>1400000</v>
      </c>
      <c r="E33" s="27">
        <f t="shared" si="4"/>
        <v>0</v>
      </c>
      <c r="F33" s="27">
        <f t="shared" si="4"/>
        <v>0</v>
      </c>
      <c r="G33" s="27">
        <f>G29*0.04</f>
        <v>5400000</v>
      </c>
    </row>
    <row r="34" spans="1:7" x14ac:dyDescent="0.25">
      <c r="B34" s="31" t="s">
        <v>79</v>
      </c>
      <c r="C34" s="28">
        <f>C32+C33</f>
        <v>9000000</v>
      </c>
      <c r="D34" s="28">
        <f t="shared" ref="D34:F34" si="5">D32+D33</f>
        <v>3150000</v>
      </c>
      <c r="E34" s="28">
        <f t="shared" si="5"/>
        <v>0</v>
      </c>
      <c r="F34" s="28">
        <f t="shared" si="5"/>
        <v>0</v>
      </c>
      <c r="G34" s="28">
        <f t="shared" ref="G34" si="6">G32+G33</f>
        <v>12150000</v>
      </c>
    </row>
    <row r="35" spans="1:7" x14ac:dyDescent="0.25">
      <c r="B35" s="43" t="s">
        <v>66</v>
      </c>
      <c r="C35" s="44">
        <f>C34</f>
        <v>9000000</v>
      </c>
      <c r="D35" s="44">
        <f>C35+D34</f>
        <v>12150000</v>
      </c>
      <c r="E35" s="44">
        <f t="shared" ref="E35:F35" si="7">D35+E34</f>
        <v>12150000</v>
      </c>
      <c r="F35" s="44">
        <f t="shared" si="7"/>
        <v>12150000</v>
      </c>
      <c r="G35" s="44">
        <f>SUM(C35:F35)</f>
        <v>45450000</v>
      </c>
    </row>
    <row r="37" spans="1:7" x14ac:dyDescent="0.25">
      <c r="B37" s="18" t="s">
        <v>55</v>
      </c>
      <c r="C37" s="18">
        <v>2025</v>
      </c>
      <c r="D37" s="18">
        <v>2026</v>
      </c>
      <c r="E37" s="18">
        <v>2027</v>
      </c>
      <c r="F37" s="18">
        <v>2028</v>
      </c>
      <c r="G37" s="18" t="s">
        <v>36</v>
      </c>
    </row>
    <row r="38" spans="1:7" x14ac:dyDescent="0.25">
      <c r="B38" s="32" t="s">
        <v>43</v>
      </c>
      <c r="C38" s="33">
        <f>C5+C29</f>
        <v>310410000</v>
      </c>
      <c r="D38" s="33">
        <f t="shared" ref="D38:G38" si="8">D5+D29</f>
        <v>110138000</v>
      </c>
      <c r="E38" s="33">
        <f t="shared" si="8"/>
        <v>55963000</v>
      </c>
      <c r="F38" s="33">
        <f t="shared" si="8"/>
        <v>15638000</v>
      </c>
      <c r="G38" s="34">
        <f t="shared" si="8"/>
        <v>492149000</v>
      </c>
    </row>
    <row r="39" spans="1:7" x14ac:dyDescent="0.25">
      <c r="B39" s="16"/>
    </row>
    <row r="40" spans="1:7" x14ac:dyDescent="0.25">
      <c r="A40" s="12" t="s">
        <v>13</v>
      </c>
    </row>
    <row r="41" spans="1:7" x14ac:dyDescent="0.25">
      <c r="A41" s="2" t="s">
        <v>29</v>
      </c>
    </row>
    <row r="42" spans="1:7" x14ac:dyDescent="0.25">
      <c r="A42" s="2" t="s">
        <v>30</v>
      </c>
    </row>
    <row r="43" spans="1:7" x14ac:dyDescent="0.25">
      <c r="A43" s="2" t="s">
        <v>31</v>
      </c>
    </row>
    <row r="44" spans="1:7" x14ac:dyDescent="0.25">
      <c r="A44" s="2" t="s">
        <v>42</v>
      </c>
    </row>
    <row r="45" spans="1:7" x14ac:dyDescent="0.25">
      <c r="B45" s="2" t="s">
        <v>41</v>
      </c>
    </row>
    <row r="46" spans="1:7" x14ac:dyDescent="0.25">
      <c r="B46" s="2" t="s">
        <v>40</v>
      </c>
    </row>
    <row r="47" spans="1:7" x14ac:dyDescent="0.25">
      <c r="A47" s="2" t="s">
        <v>80</v>
      </c>
    </row>
    <row r="48" spans="1:7" x14ac:dyDescent="0.25">
      <c r="A48" s="2"/>
    </row>
    <row r="49" spans="1:1" x14ac:dyDescent="0.25">
      <c r="A49" s="2"/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Kommunerekneskap</vt:lpstr>
      <vt:lpstr>Tiltak DRIFT</vt:lpstr>
      <vt:lpstr>Tiltak INVESTERING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Johnstad, Ragnar</dc:creator>
  <cp:lastModifiedBy>Johnstad, Ragnar</cp:lastModifiedBy>
  <dcterms:created xsi:type="dcterms:W3CDTF">2023-11-10T09:59:33Z</dcterms:created>
  <dcterms:modified xsi:type="dcterms:W3CDTF">2024-11-20T12:04:00Z</dcterms:modified>
</cp:coreProperties>
</file>